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tables/table5.xml" ContentType="application/vnd.openxmlformats-officedocument.spreadsheetml.table+xml"/>
  <Override PartName="/xl/drawings/drawing9.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pivotTables/pivotTable1.xml" ContentType="application/vnd.openxmlformats-officedocument.spreadsheetml.pivotTable+xml"/>
  <Override PartName="/xl/drawings/drawing10.xml" ContentType="application/vnd.openxmlformats-officedocument.drawing+xml"/>
  <Override PartName="/xl/tables/table8.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tables/table10.xml" ContentType="application/vnd.openxmlformats-officedocument.spreadsheetml.table+xml"/>
  <Override PartName="/xl/drawings/drawing15.xml" ContentType="application/vnd.openxmlformats-officedocument.drawing+xml"/>
  <Override PartName="/xl/drawings/drawing16.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committeeforsydney.sharepoint.com/Shared Documents/Policy &amp; Research/2025 Sport/04. Draft paper/"/>
    </mc:Choice>
  </mc:AlternateContent>
  <xr:revisionPtr revIDLastSave="0" documentId="8_{1CA08CA9-7F47-43AB-BC5A-7E74FB0410A3}" xr6:coauthVersionLast="47" xr6:coauthVersionMax="47" xr10:uidLastSave="{00000000-0000-0000-0000-000000000000}"/>
  <bookViews>
    <workbookView xWindow="-108" yWindow="-108" windowWidth="23256" windowHeight="13896" tabRatio="850" firstSheet="1" activeTab="1" xr2:uid="{9E33DC94-419C-46E1-8D7D-AFCDA520EF55}"/>
  </bookViews>
  <sheets>
    <sheet name="Template" sheetId="1" state="hidden" r:id="rId1"/>
    <sheet name="Cover" sheetId="35" r:id="rId2"/>
    <sheet name="Fig.1" sheetId="37" r:id="rId3"/>
    <sheet name="Fig.2" sheetId="38" r:id="rId4"/>
    <sheet name="Fig.3" sheetId="70" r:id="rId5"/>
    <sheet name="Fig.4" sheetId="71" r:id="rId6"/>
    <sheet name="Fig.5 &amp; Appendix 1" sheetId="41" r:id="rId7"/>
    <sheet name="Fig.6" sheetId="72" r:id="rId8"/>
    <sheet name="Fig.7" sheetId="73" r:id="rId9"/>
    <sheet name="Fig.8" sheetId="75" r:id="rId10"/>
    <sheet name="Fig.9 &amp; Appendix 2" sheetId="76" r:id="rId11"/>
    <sheet name="Fig.10" sheetId="77" r:id="rId12"/>
    <sheet name="Fig.12" sheetId="78" r:id="rId13"/>
    <sheet name="Fig.14" sheetId="80" r:id="rId14"/>
    <sheet name="Fig.15" sheetId="79" r:id="rId15"/>
    <sheet name="Fig.19" sheetId="82" r:id="rId16"/>
    <sheet name="Fig.20" sheetId="74" r:id="rId17"/>
    <sheet name="Fig.21" sheetId="84" r:id="rId18"/>
    <sheet name="Appendix 3" sheetId="81" r:id="rId19"/>
    <sheet name="Appendix 4" sheetId="83" r:id="rId20"/>
    <sheet name="archive" sheetId="8" state="hidden" r:id="rId21"/>
    <sheet name="INDP Mapping" sheetId="6" state="hidden" r:id="rId22"/>
  </sheets>
  <definedNames>
    <definedName name="_xlnm._FilterDatabase" localSheetId="0" hidden="1">Template!$A$32:$B$32</definedName>
    <definedName name="A85307196R">#REF!,#REF!</definedName>
    <definedName name="A85307197T">#REF!,#REF!</definedName>
    <definedName name="A85307198V">#REF!,#REF!</definedName>
    <definedName name="A85307199W">#REF!,#REF!</definedName>
    <definedName name="A85307200V">#REF!,#REF!</definedName>
    <definedName name="A85307201W">#REF!,#REF!</definedName>
    <definedName name="A85307202X">#REF!,#REF!</definedName>
    <definedName name="A85307203A">#REF!,#REF!</definedName>
    <definedName name="A85307204C">#REF!,#REF!</definedName>
    <definedName name="A85307205F">#REF!,#REF!</definedName>
    <definedName name="A85307206J">#REF!,#REF!</definedName>
    <definedName name="A85307207K">#REF!,#REF!</definedName>
    <definedName name="A85307208L">#REF!,#REF!</definedName>
    <definedName name="A85307209R">#REF!,#REF!</definedName>
    <definedName name="A85307210X">#REF!,#REF!</definedName>
    <definedName name="A85307211A">#REF!,#REF!</definedName>
    <definedName name="A85307212C">#REF!,#REF!</definedName>
    <definedName name="A85307213F">#REF!,#REF!</definedName>
    <definedName name="A85307214J">#REF!,#REF!</definedName>
    <definedName name="A85307215K">#REF!,#REF!</definedName>
    <definedName name="A85307216L">#REF!,#REF!</definedName>
    <definedName name="A85307217R">#REF!,#REF!</definedName>
    <definedName name="A85307218T">#REF!,#REF!</definedName>
    <definedName name="A85307219V">#REF!,#REF!</definedName>
    <definedName name="A85307220C">#REF!,#REF!</definedName>
    <definedName name="A85307221F">#REF!,#REF!</definedName>
    <definedName name="A85307222J">#REF!,#REF!</definedName>
    <definedName name="A85307223K">#REF!,#REF!</definedName>
    <definedName name="A85307224L">#REF!,#REF!</definedName>
    <definedName name="A85307225R">#REF!,#REF!</definedName>
    <definedName name="A85307226T">#REF!,#REF!</definedName>
    <definedName name="A85307227V">#REF!,#REF!</definedName>
    <definedName name="A85307228W">#REF!,#REF!</definedName>
    <definedName name="A85307229X">#REF!,#REF!</definedName>
    <definedName name="A85307230J">#REF!,#REF!</definedName>
    <definedName name="A85307231K">#REF!,#REF!</definedName>
    <definedName name="A85307232L">#REF!,#REF!</definedName>
    <definedName name="A85307233R">#REF!,#REF!</definedName>
    <definedName name="A85307234T">#REF!,#REF!</definedName>
    <definedName name="A85307235V">#REF!,#REF!</definedName>
    <definedName name="A85307236W">#REF!,#REF!</definedName>
    <definedName name="A85307237X">#REF!,#REF!</definedName>
    <definedName name="A85307238A">#REF!,#REF!</definedName>
    <definedName name="A85307239C">#REF!,#REF!</definedName>
    <definedName name="A85307240L">#REF!,#REF!</definedName>
    <definedName name="A85307241R">#REF!,#REF!</definedName>
    <definedName name="A85307242T">#REF!,#REF!</definedName>
    <definedName name="A85307243V">#REF!,#REF!</definedName>
    <definedName name="A85307244W">#REF!,#REF!</definedName>
    <definedName name="A85307245X">#REF!,#REF!</definedName>
    <definedName name="A85307246A">#REF!,#REF!</definedName>
    <definedName name="A85307247C">#REF!,#REF!</definedName>
    <definedName name="A85307248F">#REF!,#REF!</definedName>
    <definedName name="A85307249J">#REF!,#REF!</definedName>
    <definedName name="A85307250T">#REF!,#REF!</definedName>
    <definedName name="A85307251V">#REF!,#REF!</definedName>
    <definedName name="A85307252W">#REF!,#REF!</definedName>
    <definedName name="A85307253X">#REF!,#REF!</definedName>
    <definedName name="A85307254A">#REF!,#REF!</definedName>
    <definedName name="A85307255C">#REF!,#REF!</definedName>
    <definedName name="A85307256F">#REF!,#REF!</definedName>
    <definedName name="A85307257J">#REF!,#REF!</definedName>
    <definedName name="A85307258K">#REF!,#REF!</definedName>
    <definedName name="A85307259L">#REF!,#REF!</definedName>
    <definedName name="A85307260W">#REF!,#REF!</definedName>
    <definedName name="A85307261X">#REF!,#REF!</definedName>
    <definedName name="A85307262A">#REF!,#REF!</definedName>
    <definedName name="A85307263C">#REF!,#REF!</definedName>
    <definedName name="A85307264F">#REF!,#REF!</definedName>
    <definedName name="A85307265J">#REF!,#REF!</definedName>
    <definedName name="A85307266K">#REF!,#REF!</definedName>
    <definedName name="A85307267L">#REF!,#REF!</definedName>
    <definedName name="A85307268R">#REF!,#REF!</definedName>
    <definedName name="A85307269T">#REF!,#REF!</definedName>
    <definedName name="A85307270A">#REF!,#REF!</definedName>
    <definedName name="A85307271C">#REF!,#REF!</definedName>
    <definedName name="A85307272F">#REF!,#REF!</definedName>
    <definedName name="A85307273J">#REF!,#REF!</definedName>
    <definedName name="A85307274K">#REF!,#REF!</definedName>
    <definedName name="A85307275L">#REF!,#REF!</definedName>
    <definedName name="A85307276R">#REF!,#REF!</definedName>
    <definedName name="A85307277T">#REF!,#REF!</definedName>
    <definedName name="A85307278V">#REF!,#REF!</definedName>
    <definedName name="A85307279W">#REF!,#REF!</definedName>
    <definedName name="A85307280F">#REF!,#REF!</definedName>
    <definedName name="A85307281J">#REF!,#REF!</definedName>
    <definedName name="A85307282K">#REF!,#REF!</definedName>
    <definedName name="A85307283L">#REF!,#REF!</definedName>
    <definedName name="A85307284R">#REF!,#REF!</definedName>
    <definedName name="A85307285T">#REF!,#REF!</definedName>
    <definedName name="A85307286V">#REF!,#REF!</definedName>
    <definedName name="A85307287W">#REF!,#REF!</definedName>
    <definedName name="A85307288X">#REF!,#REF!</definedName>
    <definedName name="A85307289A">#REF!,#REF!</definedName>
    <definedName name="A85307290K">#REF!,#REF!</definedName>
    <definedName name="A85307291L">#REF!,#REF!</definedName>
    <definedName name="A85307292R">#REF!,#REF!</definedName>
    <definedName name="A85307293T">#REF!,#REF!</definedName>
    <definedName name="A85307294V">#REF!,#REF!</definedName>
    <definedName name="A85307295W">#REF!,#REF!</definedName>
    <definedName name="A85307296X">#REF!,#REF!</definedName>
    <definedName name="A85307297A">#REF!,#REF!</definedName>
    <definedName name="A85307298C">#REF!,#REF!</definedName>
    <definedName name="A85307299F">#REF!,#REF!</definedName>
    <definedName name="A85307300C">#REF!,#REF!</definedName>
    <definedName name="A85307301F">#REF!,#REF!</definedName>
    <definedName name="A85307302J">#REF!,#REF!</definedName>
    <definedName name="A85307303K">#REF!,#REF!</definedName>
    <definedName name="A85307304L">#REF!,#REF!</definedName>
    <definedName name="A85307305R">#REF!,#REF!</definedName>
    <definedName name="A85307306T">#REF!,#REF!</definedName>
    <definedName name="A85307307V">#REF!,#REF!</definedName>
    <definedName name="A85307308W">#REF!,#REF!</definedName>
    <definedName name="A85307309X">#REF!,#REF!</definedName>
    <definedName name="A85307310J">#REF!,#REF!</definedName>
    <definedName name="A85307311K">#REF!,#REF!</definedName>
    <definedName name="A85307312L">#REF!,#REF!</definedName>
    <definedName name="A85307313R">#REF!,#REF!</definedName>
    <definedName name="A85307314T">#REF!,#REF!</definedName>
    <definedName name="A85307315V">#REF!,#REF!</definedName>
    <definedName name="A85307316W">#REF!,#REF!</definedName>
    <definedName name="A85307317X">#REF!,#REF!</definedName>
    <definedName name="A85307318A">#REF!,#REF!</definedName>
    <definedName name="A85307319C">#REF!,#REF!</definedName>
    <definedName name="A85307320L">#REF!,#REF!</definedName>
    <definedName name="A85307321R">#REF!,#REF!</definedName>
    <definedName name="A85307322T">#REF!,#REF!</definedName>
    <definedName name="A85307323V">#REF!,#REF!</definedName>
    <definedName name="A85307324W">#REF!,#REF!</definedName>
    <definedName name="A85307325X">#REF!,#REF!</definedName>
    <definedName name="A85307326A">#REF!,#REF!</definedName>
    <definedName name="A85307327C">#REF!,#REF!</definedName>
    <definedName name="A85307328F">#REF!,#REF!</definedName>
    <definedName name="A85307329J">#REF!,#REF!</definedName>
    <definedName name="A85307330T">#REF!,#REF!</definedName>
    <definedName name="A85307331V">#REF!,#REF!</definedName>
    <definedName name="A85307332W">#REF!,#REF!</definedName>
    <definedName name="A85307333X">#REF!,#REF!</definedName>
    <definedName name="A85307334A">#REF!,#REF!</definedName>
    <definedName name="A85307335C">#REF!,#REF!</definedName>
    <definedName name="A85307336F">#REF!,#REF!</definedName>
    <definedName name="A85307337J">#REF!,#REF!</definedName>
    <definedName name="A85307338K">#REF!,#REF!</definedName>
    <definedName name="A85307339L">#REF!,#REF!</definedName>
    <definedName name="A85307340W">#REF!,#REF!</definedName>
    <definedName name="A85307341X">#REF!,#REF!</definedName>
    <definedName name="A85307342A">#REF!,#REF!</definedName>
    <definedName name="A85307343C">#REF!,#REF!</definedName>
    <definedName name="A85307344F">#REF!,#REF!</definedName>
    <definedName name="A85307345J">#REF!,#REF!</definedName>
    <definedName name="A85307346K">#REF!,#REF!</definedName>
    <definedName name="A85307347L">#REF!,#REF!</definedName>
    <definedName name="A85307348R">#REF!,#REF!</definedName>
    <definedName name="A85307349T">#REF!,#REF!</definedName>
    <definedName name="A85307350A">#REF!,#REF!</definedName>
    <definedName name="A85307351C">#REF!,#REF!</definedName>
    <definedName name="A85307352F">#REF!,#REF!</definedName>
    <definedName name="A85307353J">#REF!,#REF!</definedName>
    <definedName name="A85307354K">#REF!,#REF!</definedName>
    <definedName name="A85307355L">#REF!,#REF!</definedName>
    <definedName name="A85307356R">#REF!,#REF!</definedName>
    <definedName name="A85307357T">#REF!,#REF!</definedName>
    <definedName name="A85307358V">#REF!,#REF!</definedName>
    <definedName name="A85307359W">#REF!,#REF!</definedName>
    <definedName name="A85307360F">#REF!,#REF!</definedName>
    <definedName name="A85307361J">#REF!,#REF!</definedName>
    <definedName name="A85307362K">#REF!,#REF!</definedName>
    <definedName name="A85307363L">#REF!,#REF!</definedName>
    <definedName name="A85307364R">#REF!,#REF!</definedName>
    <definedName name="A85307365T">#REF!,#REF!</definedName>
    <definedName name="A85307366V">#REF!,#REF!</definedName>
    <definedName name="A85307367W">#REF!,#REF!</definedName>
    <definedName name="A85307368X">#REF!,#REF!</definedName>
    <definedName name="A85307369A">#REF!,#REF!</definedName>
    <definedName name="A85307370K">#REF!,#REF!</definedName>
    <definedName name="A85307371L">#REF!,#REF!</definedName>
    <definedName name="A85307372R">#REF!,#REF!</definedName>
    <definedName name="A85307373T">#REF!,#REF!</definedName>
    <definedName name="A85307374V">#REF!,#REF!</definedName>
    <definedName name="A85307375W">#REF!,#REF!</definedName>
    <definedName name="A85307376X">#REF!,#REF!</definedName>
    <definedName name="A85307377A">#REF!,#REF!</definedName>
    <definedName name="A85307378C">#REF!,#REF!</definedName>
    <definedName name="A85307379F">#REF!,#REF!</definedName>
    <definedName name="A85307380R">#REF!,#REF!</definedName>
    <definedName name="A85307381T">#REF!,#REF!</definedName>
    <definedName name="A85307382V">#REF!,#REF!</definedName>
    <definedName name="A85307383W">#REF!,#REF!</definedName>
    <definedName name="A85307384X">#REF!,#REF!</definedName>
    <definedName name="A85307385A">#REF!,#REF!</definedName>
    <definedName name="A85307386C">#REF!,#REF!</definedName>
    <definedName name="A85307387F">#REF!,#REF!</definedName>
    <definedName name="A85307388J">#REF!,#REF!</definedName>
    <definedName name="A85307389K">#REF!,#REF!</definedName>
    <definedName name="A85307390V">#REF!,#REF!</definedName>
    <definedName name="A85307391W">#REF!,#REF!</definedName>
    <definedName name="A85307392X">#REF!,#REF!</definedName>
    <definedName name="A85307393A">#REF!,#REF!</definedName>
    <definedName name="A85307394C">#REF!,#REF!</definedName>
    <definedName name="A85307395F">#REF!,#REF!</definedName>
    <definedName name="A85307396J">#REF!,#REF!</definedName>
    <definedName name="A85307397K">#REF!,#REF!</definedName>
    <definedName name="A85307398L">#REF!,#REF!</definedName>
    <definedName name="A85307399R">#REF!,#REF!</definedName>
    <definedName name="A85307400L">#REF!,#REF!</definedName>
    <definedName name="A85307401R">#REF!,#REF!</definedName>
    <definedName name="A85307402T">#REF!,#REF!</definedName>
    <definedName name="A85307403V">#REF!,#REF!</definedName>
    <definedName name="A85307404W">#REF!,#REF!</definedName>
    <definedName name="A85307405X">#REF!,#REF!</definedName>
    <definedName name="A85307406A">#REF!,#REF!</definedName>
    <definedName name="A85307407C">#REF!,#REF!</definedName>
    <definedName name="A85307408F">#REF!,#REF!</definedName>
    <definedName name="A85307409J">#REF!,#REF!</definedName>
    <definedName name="A85307410T">#REF!,#REF!</definedName>
    <definedName name="A85307411V">#REF!,#REF!</definedName>
    <definedName name="A85307412W">#REF!,#REF!</definedName>
    <definedName name="A85307413X">#REF!,#REF!</definedName>
    <definedName name="A85307414A">#REF!,#REF!</definedName>
    <definedName name="A85307415C">#REF!,#REF!</definedName>
    <definedName name="A85307416F">#REF!,#REF!</definedName>
    <definedName name="A85307417J">#REF!,#REF!</definedName>
    <definedName name="A85307418K">#REF!,#REF!</definedName>
    <definedName name="A85307419L">#REF!,#REF!</definedName>
    <definedName name="A85307420W">#REF!,#REF!</definedName>
    <definedName name="A85307421X">#REF!,#REF!</definedName>
    <definedName name="A85307422A">#REF!,#REF!</definedName>
    <definedName name="A85307423C">#REF!,#REF!</definedName>
    <definedName name="A85307424F">#REF!,#REF!</definedName>
    <definedName name="A85307425J">#REF!,#REF!</definedName>
    <definedName name="A85307426K">#REF!,#REF!</definedName>
    <definedName name="A85307427L">#REF!,#REF!</definedName>
    <definedName name="A85307428R">#REF!,#REF!</definedName>
    <definedName name="A85307429T">#REF!,#REF!</definedName>
    <definedName name="A85307430A">#REF!,#REF!</definedName>
    <definedName name="A85307431C">#REF!,#REF!</definedName>
    <definedName name="A85307432F">#REF!,#REF!</definedName>
    <definedName name="A85307433J">#REF!,#REF!</definedName>
    <definedName name="A85307434K">#REF!,#REF!</definedName>
    <definedName name="A85307435L">#REF!,#REF!</definedName>
    <definedName name="A85307436R">#REF!,#REF!</definedName>
    <definedName name="A85307437T">#REF!,#REF!</definedName>
    <definedName name="A85307438V">#REF!,#REF!</definedName>
    <definedName name="A85307439W">#REF!,#REF!</definedName>
    <definedName name="A85307440F">#REF!,#REF!</definedName>
    <definedName name="A85307441J">#REF!,#REF!</definedName>
    <definedName name="A85307442K">#REF!,#REF!</definedName>
    <definedName name="A85307443L">#REF!,#REF!</definedName>
    <definedName name="A85307444R">#REF!,#REF!</definedName>
    <definedName name="A85307445T">#REF!,#REF!</definedName>
    <definedName name="A85307446V">#REF!,#REF!</definedName>
    <definedName name="A85307447W">#REF!,#REF!</definedName>
    <definedName name="A85307448X">#REF!,#REF!</definedName>
    <definedName name="A85307449A">#REF!,#REF!</definedName>
    <definedName name="A85307450K">#REF!,#REF!</definedName>
    <definedName name="A85307451L">#REF!,#REF!</definedName>
    <definedName name="A85307452R">#REF!,#REF!</definedName>
    <definedName name="A85307453T">#REF!,#REF!</definedName>
    <definedName name="A85310614C">#REF!,#REF!</definedName>
    <definedName name="A85310615F">#REF!,#REF!</definedName>
    <definedName name="A85310616J">#REF!,#REF!</definedName>
    <definedName name="A85310617K">#REF!,#REF!</definedName>
    <definedName name="A85310618L">#REF!,#REF!</definedName>
    <definedName name="A85310619R">#REF!,#REF!</definedName>
    <definedName name="A85310620X">#REF!,#REF!</definedName>
    <definedName name="A85310621A">#REF!,#REF!</definedName>
    <definedName name="A85310622C">#REF!,#REF!</definedName>
    <definedName name="A85310623F">#REF!,#REF!</definedName>
    <definedName name="A85310624J">#REF!,#REF!</definedName>
    <definedName name="A85310625K">#REF!,#REF!</definedName>
    <definedName name="A85310626L">#REF!,#REF!</definedName>
    <definedName name="A85310627R">#REF!,#REF!</definedName>
    <definedName name="A85310628T">#REF!,#REF!</definedName>
    <definedName name="A85310629V">#REF!,#REF!</definedName>
    <definedName name="A85310630C">#REF!,#REF!</definedName>
    <definedName name="A85310631F">#REF!,#REF!</definedName>
    <definedName name="A85310632J">#REF!,#REF!</definedName>
    <definedName name="A85310633K">#REF!,#REF!</definedName>
    <definedName name="A85310634L">#REF!,#REF!</definedName>
    <definedName name="A85310635R">#REF!,#REF!</definedName>
    <definedName name="A85310636T">#REF!,#REF!</definedName>
    <definedName name="A85310637V">#REF!,#REF!</definedName>
    <definedName name="A85310638W">#REF!,#REF!</definedName>
    <definedName name="A85310639X">#REF!,#REF!</definedName>
    <definedName name="A85310640J">#REF!,#REF!</definedName>
    <definedName name="A85310641K">#REF!,#REF!</definedName>
    <definedName name="A85310642L">#REF!,#REF!</definedName>
    <definedName name="A85310643R">#REF!,#REF!</definedName>
    <definedName name="A85310644T">#REF!,#REF!</definedName>
    <definedName name="A85310645V">#REF!,#REF!</definedName>
    <definedName name="A85310646W">#REF!,#REF!</definedName>
    <definedName name="A85310647X">#REF!,#REF!</definedName>
    <definedName name="A85310648A">#REF!,#REF!</definedName>
    <definedName name="A85310649C">#REF!,#REF!</definedName>
    <definedName name="A85310650L">#REF!,#REF!</definedName>
    <definedName name="A85310651R">#REF!,#REF!</definedName>
    <definedName name="A85310652T">#REF!,#REF!</definedName>
    <definedName name="A85310653V">#REF!,#REF!</definedName>
    <definedName name="A85310654W">#REF!,#REF!</definedName>
    <definedName name="A85310655X">#REF!,#REF!</definedName>
    <definedName name="A85310656A">#REF!,#REF!</definedName>
    <definedName name="A85310657C">#REF!,#REF!</definedName>
    <definedName name="A85310658F">#REF!,#REF!</definedName>
    <definedName name="A85310659J">#REF!,#REF!</definedName>
    <definedName name="A85310660T">#REF!,#REF!</definedName>
    <definedName name="A85310661V">#REF!,#REF!</definedName>
    <definedName name="A85310662W">#REF!,#REF!</definedName>
    <definedName name="A85310663X">#REF!,#REF!</definedName>
    <definedName name="A85310664A">#REF!,#REF!</definedName>
    <definedName name="A85310665C">#REF!,#REF!</definedName>
    <definedName name="A85310666F">#REF!,#REF!</definedName>
    <definedName name="A85310667J">#REF!,#REF!</definedName>
    <definedName name="A85310668K">#REF!,#REF!</definedName>
    <definedName name="A85310669L">#REF!,#REF!</definedName>
    <definedName name="A85310670W">#REF!,#REF!</definedName>
    <definedName name="A85310671X">#REF!,#REF!</definedName>
    <definedName name="A85310672A">#REF!,#REF!</definedName>
    <definedName name="A85310673C">#REF!,#REF!</definedName>
    <definedName name="A85310674F">#REF!,#REF!</definedName>
    <definedName name="A85310675J">#REF!,#REF!</definedName>
    <definedName name="A85310676K">#REF!,#REF!</definedName>
    <definedName name="A85310677L">#REF!,#REF!</definedName>
    <definedName name="A85310678R">#REF!,#REF!</definedName>
    <definedName name="A85310679T">#REF!,#REF!</definedName>
    <definedName name="A85310680A">#REF!,#REF!</definedName>
    <definedName name="A85310681C">#REF!,#REF!</definedName>
    <definedName name="A85310682F">#REF!,#REF!</definedName>
    <definedName name="A85310683J">#REF!,#REF!</definedName>
    <definedName name="A85310684K">#REF!,#REF!</definedName>
    <definedName name="A85310685L">#REF!,#REF!</definedName>
    <definedName name="A85310686R">#REF!,#REF!</definedName>
    <definedName name="A85310687T">#REF!,#REF!</definedName>
    <definedName name="A85310688V">#REF!,#REF!</definedName>
    <definedName name="A85310689W">#REF!,#REF!</definedName>
    <definedName name="A85310690F">#REF!,#REF!</definedName>
    <definedName name="A85310691J">#REF!,#REF!</definedName>
    <definedName name="A85310692K">#REF!,#REF!</definedName>
    <definedName name="A85310693L">#REF!,#REF!</definedName>
    <definedName name="A85310694R">#REF!,#REF!</definedName>
    <definedName name="A85310695T">#REF!,#REF!</definedName>
    <definedName name="A85310696V">#REF!,#REF!</definedName>
    <definedName name="A85310697W">#REF!,#REF!</definedName>
    <definedName name="A85310698X">#REF!,#REF!</definedName>
    <definedName name="A85310699A">#REF!,#REF!</definedName>
    <definedName name="A85310700X">#REF!,#REF!</definedName>
    <definedName name="A85310701A">#REF!,#REF!</definedName>
    <definedName name="A85310702C">#REF!,#REF!</definedName>
    <definedName name="A85310703F">#REF!,#REF!</definedName>
    <definedName name="A85310704J">#REF!,#REF!</definedName>
    <definedName name="A85310705K">#REF!,#REF!</definedName>
    <definedName name="A85310706L">#REF!,#REF!</definedName>
    <definedName name="A85310707R">#REF!,#REF!</definedName>
    <definedName name="A85310708T">#REF!,#REF!</definedName>
    <definedName name="A85310709V">#REF!,#REF!</definedName>
    <definedName name="A85310710C">#REF!,#REF!</definedName>
    <definedName name="A85310711F">#REF!,#REF!</definedName>
    <definedName name="A85310712J">#REF!,#REF!</definedName>
    <definedName name="A85310713K">#REF!,#REF!</definedName>
    <definedName name="A85310714L">#REF!,#REF!</definedName>
    <definedName name="A85310715R">#REF!,#REF!</definedName>
    <definedName name="A85310716T">#REF!,#REF!</definedName>
    <definedName name="A85310717V">#REF!,#REF!</definedName>
    <definedName name="A85310718W">#REF!,#REF!</definedName>
    <definedName name="A85310719X">#REF!,#REF!</definedName>
    <definedName name="A85310720J">#REF!,#REF!</definedName>
    <definedName name="A85310721K">#REF!,#REF!</definedName>
    <definedName name="A85310722L">#REF!,#REF!</definedName>
    <definedName name="A85310723R">#REF!,#REF!</definedName>
    <definedName name="A85310724T">#REF!,#REF!</definedName>
    <definedName name="A85310725V">#REF!,#REF!</definedName>
    <definedName name="A85310726W">#REF!,#REF!</definedName>
    <definedName name="A85310727X">#REF!,#REF!</definedName>
    <definedName name="A85310728A">#REF!,#REF!</definedName>
    <definedName name="A85310729C">#REF!,#REF!</definedName>
    <definedName name="A85310730L">#REF!,#REF!</definedName>
    <definedName name="A85310731R">#REF!,#REF!</definedName>
    <definedName name="A85310732T">#REF!,#REF!</definedName>
    <definedName name="A85310733V">#REF!,#REF!</definedName>
    <definedName name="A85310734W">#REF!,#REF!</definedName>
    <definedName name="A85310735X">#REF!,#REF!</definedName>
    <definedName name="A85310736A">#REF!,#REF!</definedName>
    <definedName name="A85310737C">#REF!,#REF!</definedName>
    <definedName name="A85310738F">#REF!,#REF!</definedName>
    <definedName name="A85310739J">#REF!,#REF!</definedName>
    <definedName name="A85310740T">#REF!,#REF!</definedName>
    <definedName name="A85310741V">#REF!,#REF!</definedName>
    <definedName name="A85310742W">#REF!,#REF!</definedName>
    <definedName name="A85310743X">#REF!,#REF!</definedName>
    <definedName name="A85310744A">#REF!,#REF!</definedName>
    <definedName name="A85310745C">#REF!,#REF!</definedName>
    <definedName name="A85310746F">#REF!,#REF!</definedName>
    <definedName name="A85310747J">#REF!,#REF!</definedName>
    <definedName name="A85310748K">#REF!,#REF!</definedName>
    <definedName name="A85310749L">#REF!,#REF!</definedName>
    <definedName name="A85310750W">#REF!,#REF!</definedName>
    <definedName name="A85310751X">#REF!,#REF!</definedName>
    <definedName name="A85310752A">#REF!,#REF!</definedName>
    <definedName name="A85310753C">#REF!,#REF!</definedName>
    <definedName name="A85310754F">#REF!,#REF!</definedName>
    <definedName name="A85310755J">#REF!,#REF!</definedName>
    <definedName name="A85310756K">#REF!,#REF!</definedName>
    <definedName name="A85310757L">#REF!,#REF!</definedName>
    <definedName name="A85310758R">#REF!,#REF!</definedName>
    <definedName name="A85310759T">#REF!,#REF!</definedName>
    <definedName name="A85310760A">#REF!,#REF!</definedName>
    <definedName name="A85310761C">#REF!,#REF!</definedName>
    <definedName name="A85310762F">#REF!,#REF!</definedName>
    <definedName name="A85310763J">#REF!,#REF!</definedName>
    <definedName name="A85310764K">#REF!,#REF!</definedName>
    <definedName name="A85310765L">#REF!,#REF!</definedName>
    <definedName name="A85310766R">#REF!,#REF!</definedName>
    <definedName name="A85310767T">#REF!,#REF!</definedName>
    <definedName name="A85310768V">#REF!,#REF!</definedName>
    <definedName name="A85310769W">#REF!,#REF!</definedName>
    <definedName name="A85310770F">#REF!,#REF!</definedName>
    <definedName name="A85310771J">#REF!,#REF!</definedName>
    <definedName name="A85310772K">#REF!,#REF!</definedName>
    <definedName name="A85310773L">#REF!,#REF!</definedName>
    <definedName name="A85310774R">#REF!,#REF!</definedName>
    <definedName name="A85310775T">#REF!,#REF!</definedName>
    <definedName name="A85310776V">#REF!,#REF!</definedName>
    <definedName name="A85310777W">#REF!,#REF!</definedName>
    <definedName name="A85310778X">#REF!,#REF!</definedName>
    <definedName name="A85310779A">#REF!,#REF!</definedName>
    <definedName name="A85310780K">#REF!,#REF!</definedName>
    <definedName name="A85310781L">#REF!,#REF!</definedName>
    <definedName name="A85310782R">#REF!,#REF!</definedName>
    <definedName name="A85310783T">#REF!,#REF!</definedName>
    <definedName name="A85310784V">#REF!,#REF!</definedName>
    <definedName name="A85310785W">#REF!,#REF!</definedName>
    <definedName name="A85310786X">#REF!,#REF!</definedName>
    <definedName name="A85310787A">#REF!,#REF!</definedName>
    <definedName name="A85310788C">#REF!,#REF!</definedName>
    <definedName name="A85310789F">#REF!,#REF!</definedName>
    <definedName name="A85310790R">#REF!,#REF!</definedName>
    <definedName name="A85310791T">#REF!,#REF!</definedName>
    <definedName name="A85310792V">#REF!,#REF!</definedName>
    <definedName name="A85310793W">#REF!,#REF!</definedName>
    <definedName name="A85310794X">#REF!,#REF!</definedName>
    <definedName name="A85310795A">#REF!,#REF!</definedName>
    <definedName name="A85310796C">#REF!,#REF!</definedName>
    <definedName name="A85310797F">#REF!,#REF!</definedName>
    <definedName name="A85310798J">#REF!,#REF!</definedName>
    <definedName name="A85310799K">#REF!,#REF!</definedName>
    <definedName name="A85310800J">#REF!,#REF!</definedName>
    <definedName name="A85310801K">#REF!,#REF!</definedName>
    <definedName name="A85310802L">#REF!,#REF!</definedName>
    <definedName name="A85310803R">#REF!,#REF!</definedName>
    <definedName name="A85310804T">#REF!,#REF!</definedName>
    <definedName name="A85310805V">#REF!,#REF!</definedName>
    <definedName name="A85310806W">#REF!,#REF!</definedName>
    <definedName name="A85310807X">#REF!,#REF!</definedName>
    <definedName name="A85310808A">#REF!,#REF!</definedName>
    <definedName name="A85310809C">#REF!,#REF!</definedName>
    <definedName name="A85310810L">#REF!,#REF!</definedName>
    <definedName name="A85310811R">#REF!,#REF!</definedName>
    <definedName name="A85310812T">#REF!,#REF!</definedName>
    <definedName name="A85310813V">#REF!,#REF!</definedName>
    <definedName name="A85310814W">#REF!,#REF!</definedName>
    <definedName name="A85310815X">#REF!,#REF!</definedName>
    <definedName name="A85310816A">#REF!,#REF!</definedName>
    <definedName name="A85310817C">#REF!,#REF!</definedName>
    <definedName name="A85310818F">#REF!,#REF!</definedName>
    <definedName name="A85310819J">#REF!,#REF!</definedName>
    <definedName name="A85310820T">#REF!,#REF!</definedName>
    <definedName name="A85310821V">#REF!,#REF!</definedName>
    <definedName name="A85310822W">#REF!,#REF!</definedName>
    <definedName name="A85310823X">#REF!,#REF!</definedName>
    <definedName name="A85310824A">#REF!,#REF!</definedName>
    <definedName name="A85310825C">#REF!,#REF!</definedName>
    <definedName name="A85310826F">#REF!,#REF!</definedName>
    <definedName name="A85310827J">#REF!,#REF!</definedName>
    <definedName name="A85310828K">#REF!,#REF!</definedName>
    <definedName name="A85310829L">#REF!,#REF!</definedName>
    <definedName name="A85310830W">#REF!,#REF!</definedName>
    <definedName name="A85310831X">#REF!,#REF!</definedName>
    <definedName name="A85310832A">#REF!,#REF!</definedName>
    <definedName name="A85310833C">#REF!,#REF!</definedName>
    <definedName name="A85310834F">#REF!,#REF!</definedName>
    <definedName name="A85310835J">#REF!,#REF!</definedName>
    <definedName name="A85310836K">#REF!,#REF!</definedName>
    <definedName name="A85310837L">#REF!,#REF!</definedName>
    <definedName name="A85310838R">#REF!,#REF!</definedName>
    <definedName name="A85310839T">#REF!,#REF!</definedName>
    <definedName name="A85310840A">#REF!,#REF!</definedName>
    <definedName name="A85310841C">#REF!,#REF!</definedName>
    <definedName name="A85310842F">#REF!,#REF!</definedName>
    <definedName name="A85310843J">#REF!,#REF!</definedName>
    <definedName name="A85310844K">#REF!,#REF!</definedName>
    <definedName name="A85310845L">#REF!,#REF!</definedName>
    <definedName name="A85310846R">#REF!,#REF!</definedName>
    <definedName name="A85310847T">#REF!,#REF!</definedName>
    <definedName name="A85310848V">#REF!,#REF!</definedName>
    <definedName name="A85310849W">#REF!,#REF!</definedName>
    <definedName name="A85310850F">#REF!,#REF!</definedName>
    <definedName name="A85310851J">#REF!,#REF!</definedName>
    <definedName name="A85310852K">#REF!,#REF!</definedName>
    <definedName name="A85310853L">#REF!,#REF!</definedName>
    <definedName name="A85310854R">#REF!,#REF!</definedName>
    <definedName name="A85310855T">#REF!,#REF!</definedName>
    <definedName name="A85310856V">#REF!,#REF!</definedName>
    <definedName name="A85310857W">#REF!,#REF!</definedName>
    <definedName name="A85310858X">#REF!,#REF!</definedName>
    <definedName name="A85310859A">#REF!,#REF!</definedName>
    <definedName name="A85310860K">#REF!,#REF!</definedName>
    <definedName name="A85310861L">#REF!,#REF!</definedName>
    <definedName name="A85310862R">#REF!,#REF!</definedName>
    <definedName name="A85310863T">#REF!,#REF!</definedName>
    <definedName name="A85310864V">#REF!,#REF!</definedName>
    <definedName name="A85310865W">#REF!,#REF!</definedName>
    <definedName name="A85310866X">#REF!,#REF!</definedName>
    <definedName name="A85310867A">#REF!,#REF!</definedName>
    <definedName name="A85310868C">#REF!,#REF!</definedName>
    <definedName name="A85310869F">#REF!,#REF!</definedName>
    <definedName name="A85310870R">#REF!,#REF!</definedName>
    <definedName name="A85310871T">#REF!,#REF!</definedName>
    <definedName name="A85312995F">#REF!,#REF!</definedName>
    <definedName name="A85312996J">#REF!,#REF!</definedName>
    <definedName name="A85312997K">#REF!,#REF!</definedName>
    <definedName name="A85312998L">#REF!,#REF!</definedName>
    <definedName name="A85312999R">#REF!,#REF!</definedName>
    <definedName name="A85313000R">#REF!,#REF!</definedName>
    <definedName name="A85313001T">#REF!,#REF!</definedName>
    <definedName name="A85313002V">#REF!,#REF!</definedName>
    <definedName name="A85313003W">#REF!,#REF!</definedName>
    <definedName name="A85313004X">#REF!,#REF!</definedName>
    <definedName name="A85313005A">#REF!,#REF!</definedName>
    <definedName name="A85313006C">#REF!,#REF!</definedName>
    <definedName name="A85313007F">#REF!,#REF!</definedName>
    <definedName name="A85313008J">#REF!,#REF!</definedName>
    <definedName name="A85313009K">#REF!,#REF!</definedName>
    <definedName name="A85313010V">#REF!,#REF!</definedName>
    <definedName name="A85313011W">#REF!,#REF!</definedName>
    <definedName name="A85313012X">#REF!,#REF!</definedName>
    <definedName name="A85313013A">#REF!,#REF!</definedName>
    <definedName name="A85313014C">#REF!,#REF!</definedName>
    <definedName name="A85313015F">#REF!,#REF!</definedName>
    <definedName name="A85313016J">#REF!,#REF!</definedName>
    <definedName name="A85313017K">#REF!,#REF!</definedName>
    <definedName name="A85313018L">#REF!,#REF!</definedName>
    <definedName name="A85313019R">#REF!,#REF!</definedName>
    <definedName name="A85313020X">#REF!,#REF!</definedName>
    <definedName name="A85313021A">#REF!,#REF!</definedName>
    <definedName name="A85313022C">#REF!,#REF!</definedName>
    <definedName name="A85313023F">#REF!,#REF!</definedName>
    <definedName name="A85313024J">#REF!,#REF!</definedName>
    <definedName name="A85313025K">#REF!,#REF!</definedName>
    <definedName name="A85313026L">#REF!,#REF!</definedName>
    <definedName name="A85313027R">#REF!,#REF!</definedName>
    <definedName name="A85313028T">#REF!,#REF!</definedName>
    <definedName name="A85313029V">#REF!,#REF!</definedName>
    <definedName name="A85313030C">#REF!,#REF!</definedName>
    <definedName name="A85313031F">#REF!,#REF!</definedName>
    <definedName name="A85313032J">#REF!,#REF!</definedName>
    <definedName name="A85313033K">#REF!,#REF!</definedName>
    <definedName name="A85313034L">#REF!,#REF!</definedName>
    <definedName name="A85313035R">#REF!,#REF!</definedName>
    <definedName name="A85313036T">#REF!,#REF!</definedName>
    <definedName name="A85313037V">#REF!,#REF!</definedName>
    <definedName name="A85313038W">#REF!,#REF!</definedName>
    <definedName name="A85313039X">#REF!,#REF!</definedName>
    <definedName name="A85313040J">#REF!,#REF!</definedName>
    <definedName name="A85313041K">#REF!,#REF!</definedName>
    <definedName name="A85313042L">#REF!,#REF!</definedName>
    <definedName name="A85313043R">#REF!,#REF!</definedName>
    <definedName name="A85313044T">#REF!,#REF!</definedName>
    <definedName name="A85313045V">#REF!,#REF!</definedName>
    <definedName name="A85313046W">#REF!,#REF!</definedName>
    <definedName name="A85313047X">#REF!,#REF!</definedName>
    <definedName name="A85313048A">#REF!,#REF!</definedName>
    <definedName name="A85313049C">#REF!,#REF!</definedName>
    <definedName name="A85313050L">#REF!,#REF!</definedName>
    <definedName name="A85313051R">#REF!,#REF!</definedName>
    <definedName name="A85313052T">#REF!,#REF!</definedName>
    <definedName name="A85313053V">#REF!,#REF!</definedName>
    <definedName name="A85313054W">#REF!,#REF!</definedName>
    <definedName name="A85313055X">#REF!,#REF!</definedName>
    <definedName name="A85313056A">#REF!,#REF!</definedName>
    <definedName name="A85313057C">#REF!,#REF!</definedName>
    <definedName name="A85313058F">#REF!,#REF!</definedName>
    <definedName name="A85313059J">#REF!,#REF!</definedName>
    <definedName name="A85313060T">#REF!,#REF!</definedName>
    <definedName name="A85313061V">#REF!,#REF!</definedName>
    <definedName name="A85313062W">#REF!,#REF!</definedName>
    <definedName name="A85313063X">#REF!,#REF!</definedName>
    <definedName name="A85313064A">#REF!,#REF!</definedName>
    <definedName name="A85313065C">#REF!,#REF!</definedName>
    <definedName name="A85313066F">#REF!,#REF!</definedName>
    <definedName name="A85313067J">#REF!,#REF!</definedName>
    <definedName name="A85313068K">#REF!,#REF!</definedName>
    <definedName name="A85313069L">#REF!,#REF!</definedName>
    <definedName name="A85313070W">#REF!,#REF!</definedName>
    <definedName name="A85313071X">#REF!,#REF!</definedName>
    <definedName name="A85313072A">#REF!,#REF!</definedName>
    <definedName name="A85313073C">#REF!,#REF!</definedName>
    <definedName name="A85313074F">#REF!,#REF!</definedName>
    <definedName name="A85313075J">#REF!,#REF!</definedName>
    <definedName name="A85313076K">#REF!,#REF!</definedName>
    <definedName name="A85313077L">#REF!,#REF!</definedName>
    <definedName name="A85313078R">#REF!,#REF!</definedName>
    <definedName name="A85313079T">#REF!,#REF!</definedName>
    <definedName name="A85313080A">#REF!,#REF!</definedName>
    <definedName name="A85313081C">#REF!,#REF!</definedName>
    <definedName name="A85313082F">#REF!,#REF!</definedName>
    <definedName name="A85313083J">#REF!,#REF!</definedName>
    <definedName name="A85313084K">#REF!,#REF!</definedName>
    <definedName name="A85313085L">#REF!,#REF!</definedName>
    <definedName name="A85313086R">#REF!,#REF!</definedName>
    <definedName name="A85313087T">#REF!,#REF!</definedName>
    <definedName name="A85313088V">#REF!,#REF!</definedName>
    <definedName name="A85313089W">#REF!,#REF!</definedName>
    <definedName name="A85313090F">#REF!,#REF!</definedName>
    <definedName name="A85313091J">#REF!,#REF!</definedName>
    <definedName name="A85313092K">#REF!,#REF!</definedName>
    <definedName name="A85313093L">#REF!,#REF!</definedName>
    <definedName name="A85313094R">#REF!,#REF!</definedName>
    <definedName name="A85313095T">#REF!,#REF!</definedName>
    <definedName name="A85313096V">#REF!,#REF!</definedName>
    <definedName name="A85313097W">#REF!,#REF!</definedName>
    <definedName name="A85313098X">#REF!,#REF!</definedName>
    <definedName name="A85313099A">#REF!,#REF!</definedName>
    <definedName name="A85313100X">#REF!,#REF!</definedName>
    <definedName name="A85313101A">#REF!,#REF!</definedName>
    <definedName name="A85313102C">#REF!,#REF!</definedName>
    <definedName name="A85313103F">#REF!,#REF!</definedName>
    <definedName name="A85313104J">#REF!,#REF!</definedName>
    <definedName name="A85313105K">#REF!,#REF!</definedName>
    <definedName name="A85313106L">#REF!,#REF!</definedName>
    <definedName name="A85313107R">#REF!,#REF!</definedName>
    <definedName name="A85313108T">#REF!,#REF!</definedName>
    <definedName name="A85313109V">#REF!,#REF!</definedName>
    <definedName name="A85313110C">#REF!,#REF!</definedName>
    <definedName name="A85313111F">#REF!,#REF!</definedName>
    <definedName name="A85313112J">#REF!,#REF!</definedName>
    <definedName name="A85313113K">#REF!,#REF!</definedName>
    <definedName name="A85313114L">#REF!,#REF!</definedName>
    <definedName name="A85313115R">#REF!,#REF!</definedName>
    <definedName name="A85313116T">#REF!,#REF!</definedName>
    <definedName name="A85313117V">#REF!,#REF!</definedName>
    <definedName name="A85313118W">#REF!,#REF!</definedName>
    <definedName name="A85313119X">#REF!,#REF!</definedName>
    <definedName name="A85313120J">#REF!,#REF!</definedName>
    <definedName name="A85313121K">#REF!,#REF!</definedName>
    <definedName name="A85313122L">#REF!,#REF!</definedName>
    <definedName name="A85313123R">#REF!,#REF!</definedName>
    <definedName name="A85313124T">#REF!,#REF!</definedName>
    <definedName name="A85313125V">#REF!,#REF!</definedName>
    <definedName name="A85313126W">#REF!,#REF!</definedName>
    <definedName name="A85313127X">#REF!,#REF!</definedName>
    <definedName name="A85313128A">#REF!,#REF!</definedName>
    <definedName name="A85313129C">#REF!,#REF!</definedName>
    <definedName name="A85313130L">#REF!,#REF!</definedName>
    <definedName name="A85313131R">#REF!,#REF!</definedName>
    <definedName name="A85313132T">#REF!,#REF!</definedName>
    <definedName name="A85313133V">#REF!,#REF!</definedName>
    <definedName name="A85313134W">#REF!,#REF!</definedName>
    <definedName name="A85313135X">#REF!,#REF!</definedName>
    <definedName name="A85313136A">#REF!,#REF!</definedName>
    <definedName name="A85313137C">#REF!,#REF!</definedName>
    <definedName name="A85313138F">#REF!,#REF!</definedName>
    <definedName name="A85313139J">#REF!,#REF!</definedName>
    <definedName name="A85313140T">#REF!,#REF!</definedName>
    <definedName name="A85313141V">#REF!,#REF!</definedName>
    <definedName name="A85313142W">#REF!,#REF!</definedName>
    <definedName name="A85313143X">#REF!,#REF!</definedName>
    <definedName name="A85313144A">#REF!,#REF!</definedName>
    <definedName name="A85313145C">#REF!,#REF!</definedName>
    <definedName name="A85313146F">#REF!,#REF!</definedName>
    <definedName name="A85313147J">#REF!,#REF!</definedName>
    <definedName name="A85313148K">#REF!,#REF!</definedName>
    <definedName name="A85313149L">#REF!,#REF!</definedName>
    <definedName name="A85313150W">#REF!,#REF!</definedName>
    <definedName name="A85313151X">#REF!,#REF!</definedName>
    <definedName name="A85313152A">#REF!,#REF!</definedName>
    <definedName name="A85313153C">#REF!,#REF!</definedName>
    <definedName name="A85313154F">#REF!,#REF!</definedName>
    <definedName name="A85313155J">#REF!,#REF!</definedName>
    <definedName name="A85313156K">#REF!,#REF!</definedName>
    <definedName name="A85313157L">#REF!,#REF!</definedName>
    <definedName name="A85313158R">#REF!,#REF!</definedName>
    <definedName name="A85313159T">#REF!,#REF!</definedName>
    <definedName name="A85313160A">#REF!,#REF!</definedName>
    <definedName name="A85313161C">#REF!,#REF!</definedName>
    <definedName name="A85313162F">#REF!,#REF!</definedName>
    <definedName name="A85313163J">#REF!,#REF!</definedName>
    <definedName name="A85313164K">#REF!,#REF!</definedName>
    <definedName name="A85313165L">#REF!,#REF!</definedName>
    <definedName name="A85313166R">#REF!,#REF!</definedName>
    <definedName name="A85313167T">#REF!,#REF!</definedName>
    <definedName name="A85313168V">#REF!,#REF!</definedName>
    <definedName name="A85313169W">#REF!,#REF!</definedName>
    <definedName name="A85313170F">#REF!,#REF!</definedName>
    <definedName name="A85313171J">#REF!,#REF!</definedName>
    <definedName name="A85313172K">#REF!,#REF!</definedName>
    <definedName name="A85313173L">#REF!,#REF!</definedName>
    <definedName name="A85313174R">#REF!,#REF!</definedName>
    <definedName name="A85313175T">#REF!,#REF!</definedName>
    <definedName name="A85313176V">#REF!,#REF!</definedName>
    <definedName name="A85313177W">#REF!,#REF!</definedName>
    <definedName name="A85313178X">#REF!,#REF!</definedName>
    <definedName name="A85313179A">#REF!,#REF!</definedName>
    <definedName name="A85313180K">#REF!,#REF!</definedName>
    <definedName name="A85313181L">#REF!,#REF!</definedName>
    <definedName name="A85313182R">#REF!,#REF!</definedName>
    <definedName name="A85313183T">#REF!,#REF!</definedName>
    <definedName name="A85313184V">#REF!,#REF!</definedName>
    <definedName name="A85313185W">#REF!,#REF!</definedName>
    <definedName name="A85313186X">#REF!,#REF!</definedName>
    <definedName name="A85313187A">#REF!,#REF!</definedName>
    <definedName name="A85313188C">#REF!,#REF!</definedName>
    <definedName name="A85313189F">#REF!,#REF!</definedName>
    <definedName name="A85313190R">#REF!,#REF!</definedName>
    <definedName name="A85313191T">#REF!,#REF!</definedName>
    <definedName name="A85313192V">#REF!,#REF!</definedName>
    <definedName name="A85313193W">#REF!,#REF!</definedName>
    <definedName name="A85313194X">#REF!,#REF!</definedName>
    <definedName name="A85313195A">#REF!,#REF!</definedName>
    <definedName name="A85313196C">#REF!,#REF!</definedName>
    <definedName name="A85313197F">#REF!,#REF!</definedName>
    <definedName name="A85313198J">#REF!,#REF!</definedName>
    <definedName name="A85313199K">#REF!,#REF!</definedName>
    <definedName name="A85313200J">#REF!,#REF!</definedName>
    <definedName name="A85313201K">#REF!,#REF!</definedName>
    <definedName name="A85313202L">#REF!,#REF!</definedName>
    <definedName name="A85313203R">#REF!,#REF!</definedName>
    <definedName name="A85313204T">#REF!,#REF!</definedName>
    <definedName name="A85313205V">#REF!,#REF!</definedName>
    <definedName name="A85313206W">#REF!,#REF!</definedName>
    <definedName name="A85313207X">#REF!,#REF!</definedName>
    <definedName name="A85313208A">#REF!,#REF!</definedName>
    <definedName name="A85313209C">#REF!,#REF!</definedName>
    <definedName name="A85313210L">#REF!,#REF!</definedName>
    <definedName name="A85313211R">#REF!,#REF!</definedName>
    <definedName name="A85313212T">#REF!,#REF!</definedName>
    <definedName name="A85313213V">#REF!,#REF!</definedName>
    <definedName name="A85313214W">#REF!,#REF!</definedName>
    <definedName name="A85313215X">#REF!,#REF!</definedName>
    <definedName name="A85313216A">#REF!,#REF!</definedName>
    <definedName name="A85313217C">#REF!,#REF!</definedName>
    <definedName name="A85313218F">#REF!,#REF!</definedName>
    <definedName name="A85313219J">#REF!,#REF!</definedName>
    <definedName name="A85313220T">#REF!,#REF!</definedName>
    <definedName name="A85313221V">#REF!,#REF!</definedName>
    <definedName name="A85313222W">#REF!,#REF!</definedName>
    <definedName name="A85313223X">#REF!,#REF!</definedName>
    <definedName name="A85313224A">#REF!,#REF!</definedName>
    <definedName name="A85313225C">#REF!,#REF!</definedName>
    <definedName name="A85313226F">#REF!,#REF!</definedName>
    <definedName name="A85313227J">#REF!,#REF!</definedName>
    <definedName name="A85313228K">#REF!,#REF!</definedName>
    <definedName name="A85313229L">#REF!,#REF!</definedName>
    <definedName name="A85313230W">#REF!,#REF!</definedName>
    <definedName name="A85313231X">#REF!,#REF!</definedName>
    <definedName name="A85313232A">#REF!,#REF!</definedName>
    <definedName name="A85313233C">#REF!,#REF!</definedName>
    <definedName name="A85313234F">#REF!,#REF!</definedName>
    <definedName name="A85313235J">#REF!,#REF!</definedName>
    <definedName name="A85313236K">#REF!,#REF!</definedName>
    <definedName name="A85313237L">#REF!,#REF!</definedName>
    <definedName name="A85313238R">#REF!,#REF!</definedName>
    <definedName name="A85313239T">#REF!,#REF!</definedName>
    <definedName name="A85313240A">#REF!,#REF!</definedName>
    <definedName name="A85313241C">#REF!,#REF!</definedName>
    <definedName name="A85313242F">#REF!,#REF!</definedName>
    <definedName name="A85313243J">#REF!,#REF!</definedName>
    <definedName name="A85313244K">#REF!,#REF!</definedName>
    <definedName name="A85313245L">#REF!,#REF!</definedName>
    <definedName name="A85313246R">#REF!,#REF!</definedName>
    <definedName name="A85313247T">#REF!,#REF!</definedName>
    <definedName name="A85313248V">#REF!,#REF!</definedName>
    <definedName name="A85313249W">#REF!,#REF!</definedName>
    <definedName name="A85313250F">#REF!,#REF!</definedName>
    <definedName name="A85313251J">#REF!,#REF!</definedName>
    <definedName name="A85313252K">#REF!,#REF!</definedName>
    <definedName name="Date_Range">#REF!,#REF!</definedName>
    <definedName name="table_1_description">#REF!</definedName>
    <definedName name="table_2_description">#REF!</definedName>
    <definedName name="table_3_description">#REF!</definedName>
    <definedName name="table_4_description">#REF!</definedName>
  </definedNames>
  <calcPr calcId="191029"/>
  <pivotCaches>
    <pivotCache cacheId="0" r:id="rId2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0" i="74" l="1"/>
  <c r="M40" i="74"/>
  <c r="L40" i="74"/>
  <c r="N39" i="74"/>
  <c r="M39" i="74"/>
  <c r="L39" i="74"/>
  <c r="O39" i="74" s="1"/>
  <c r="N38" i="74"/>
  <c r="M38" i="74"/>
  <c r="L38" i="74"/>
  <c r="O38" i="74" s="1"/>
  <c r="N37" i="74"/>
  <c r="M37" i="74"/>
  <c r="L37" i="74"/>
  <c r="O37" i="74" s="1"/>
  <c r="N36" i="74"/>
  <c r="M36" i="74"/>
  <c r="L36" i="74"/>
  <c r="O36" i="74" s="1"/>
  <c r="N35" i="74"/>
  <c r="M35" i="74"/>
  <c r="L35" i="74"/>
  <c r="N34" i="74"/>
  <c r="M34" i="74"/>
  <c r="L34" i="74"/>
  <c r="O34" i="74" s="1"/>
  <c r="N33" i="74"/>
  <c r="M33" i="74"/>
  <c r="L33" i="74"/>
  <c r="N32" i="74"/>
  <c r="M32" i="74"/>
  <c r="L32" i="74"/>
  <c r="O32" i="74" s="1"/>
  <c r="N31" i="74"/>
  <c r="M31" i="74"/>
  <c r="L31" i="74"/>
  <c r="O31" i="74" s="1"/>
  <c r="N30" i="74"/>
  <c r="M30" i="74"/>
  <c r="L30" i="74"/>
  <c r="N29" i="74"/>
  <c r="M29" i="74"/>
  <c r="L29" i="74"/>
  <c r="O29" i="74" s="1"/>
  <c r="N28" i="74"/>
  <c r="M28" i="74"/>
  <c r="L28" i="74"/>
  <c r="O28" i="74" s="1"/>
  <c r="N27" i="74"/>
  <c r="M27" i="74"/>
  <c r="L27" i="74"/>
  <c r="O27" i="74" s="1"/>
  <c r="N26" i="74"/>
  <c r="M26" i="74"/>
  <c r="L26" i="74"/>
  <c r="N25" i="74"/>
  <c r="M25" i="74"/>
  <c r="L25" i="74"/>
  <c r="N24" i="74"/>
  <c r="M24" i="74"/>
  <c r="L24" i="74"/>
  <c r="N23" i="74"/>
  <c r="M23" i="74"/>
  <c r="L23" i="74"/>
  <c r="O23" i="74" s="1"/>
  <c r="N22" i="74"/>
  <c r="M22" i="74"/>
  <c r="L22" i="74"/>
  <c r="O22" i="74" s="1"/>
  <c r="N21" i="74"/>
  <c r="M21" i="74"/>
  <c r="L21" i="74"/>
  <c r="O21" i="74" s="1"/>
  <c r="N20" i="74"/>
  <c r="M20" i="74"/>
  <c r="L20" i="74"/>
  <c r="O20" i="74" s="1"/>
  <c r="N19" i="74"/>
  <c r="M19" i="74"/>
  <c r="L19" i="74"/>
  <c r="O19" i="74" s="1"/>
  <c r="N18" i="74"/>
  <c r="M18" i="74"/>
  <c r="L18" i="74"/>
  <c r="N17" i="74"/>
  <c r="M17" i="74"/>
  <c r="L17" i="74"/>
  <c r="O17" i="74" s="1"/>
  <c r="N16" i="74"/>
  <c r="M16" i="74"/>
  <c r="L16" i="74"/>
  <c r="O16" i="74" s="1"/>
  <c r="N15" i="74"/>
  <c r="M15" i="74"/>
  <c r="L15" i="74"/>
  <c r="O15" i="74" s="1"/>
  <c r="N14" i="74"/>
  <c r="M14" i="74"/>
  <c r="L14" i="74"/>
  <c r="O14" i="74" s="1"/>
  <c r="N13" i="74"/>
  <c r="M13" i="74"/>
  <c r="L13" i="74"/>
  <c r="N12" i="74"/>
  <c r="M12" i="74"/>
  <c r="L12" i="74"/>
  <c r="O12" i="74" s="1"/>
  <c r="N11" i="74"/>
  <c r="M11" i="74"/>
  <c r="L11" i="74"/>
  <c r="N10" i="74"/>
  <c r="M10" i="74"/>
  <c r="L10" i="74"/>
  <c r="O10" i="74" s="1"/>
  <c r="AN170" i="76"/>
  <c r="AN169" i="76"/>
  <c r="AN168" i="76"/>
  <c r="AN167" i="76"/>
  <c r="AN166" i="76"/>
  <c r="AN165" i="76"/>
  <c r="AN164" i="76"/>
  <c r="AN163" i="76"/>
  <c r="AN162" i="76"/>
  <c r="AN161" i="76"/>
  <c r="AN160" i="76"/>
  <c r="AN159" i="76"/>
  <c r="AN158" i="76"/>
  <c r="AN157" i="76"/>
  <c r="AN156" i="76"/>
  <c r="AN155" i="76"/>
  <c r="AN154" i="76"/>
  <c r="AN153" i="76"/>
  <c r="AN152" i="76"/>
  <c r="AN151" i="76"/>
  <c r="AN150" i="76"/>
  <c r="AN149" i="76"/>
  <c r="AN148" i="76"/>
  <c r="AN147" i="76"/>
  <c r="AN146" i="76"/>
  <c r="AN145" i="76"/>
  <c r="AN144" i="76"/>
  <c r="AN143" i="76"/>
  <c r="AN142" i="76"/>
  <c r="AN141" i="76"/>
  <c r="AN140" i="76"/>
  <c r="AN139" i="76"/>
  <c r="AN138" i="76"/>
  <c r="AN137" i="76"/>
  <c r="AN136" i="76"/>
  <c r="AN135" i="76"/>
  <c r="AN134" i="76"/>
  <c r="AN133" i="76"/>
  <c r="AN132" i="76"/>
  <c r="AN131" i="76"/>
  <c r="AN130" i="76"/>
  <c r="AN129" i="76"/>
  <c r="AN128" i="76"/>
  <c r="AN127" i="76"/>
  <c r="AN126" i="76"/>
  <c r="AN125" i="76"/>
  <c r="AN124" i="76"/>
  <c r="AN123" i="76"/>
  <c r="AN122" i="76"/>
  <c r="AN121" i="76"/>
  <c r="AN120" i="76"/>
  <c r="AN119" i="76"/>
  <c r="AN118" i="76"/>
  <c r="AN117" i="76"/>
  <c r="AN116" i="76"/>
  <c r="AN115" i="76"/>
  <c r="AN114" i="76"/>
  <c r="AN113" i="76"/>
  <c r="AN112" i="76"/>
  <c r="AN111" i="76"/>
  <c r="AN110" i="76"/>
  <c r="AN109" i="76"/>
  <c r="AN108" i="76"/>
  <c r="AN107" i="76"/>
  <c r="AN106" i="76"/>
  <c r="AN105" i="76"/>
  <c r="AN104" i="76"/>
  <c r="AN103" i="76"/>
  <c r="AN102" i="76"/>
  <c r="AN101" i="76"/>
  <c r="AN100" i="76"/>
  <c r="AN99" i="76"/>
  <c r="AN98" i="76"/>
  <c r="AN97" i="76"/>
  <c r="AN96" i="76"/>
  <c r="AN95" i="76"/>
  <c r="AN94" i="76"/>
  <c r="AN93" i="76"/>
  <c r="AN92" i="76"/>
  <c r="AN91" i="76"/>
  <c r="AN90" i="76"/>
  <c r="AN89" i="76"/>
  <c r="AN88" i="76"/>
  <c r="AN87" i="76"/>
  <c r="AN86" i="76"/>
  <c r="AN85" i="76"/>
  <c r="AN84" i="76"/>
  <c r="AN83" i="76"/>
  <c r="AN82" i="76"/>
  <c r="AN81" i="76"/>
  <c r="AN80" i="76"/>
  <c r="AN79" i="76"/>
  <c r="AN78" i="76"/>
  <c r="AN77" i="76"/>
  <c r="AN76" i="76"/>
  <c r="AN75" i="76"/>
  <c r="AN74" i="76"/>
  <c r="AN73" i="76"/>
  <c r="AN72" i="76"/>
  <c r="AN71" i="76"/>
  <c r="AN70" i="76"/>
  <c r="AN69" i="76"/>
  <c r="AN68" i="76"/>
  <c r="AN67" i="76"/>
  <c r="AN66" i="76"/>
  <c r="AN65" i="76"/>
  <c r="AN64" i="76"/>
  <c r="AN63" i="76"/>
  <c r="AN62" i="76"/>
  <c r="AN61" i="76"/>
  <c r="AN60" i="76"/>
  <c r="AN59" i="76"/>
  <c r="AN58" i="76"/>
  <c r="AN57" i="76"/>
  <c r="AN56" i="76"/>
  <c r="AN55" i="76"/>
  <c r="AN54" i="76"/>
  <c r="AN53" i="76"/>
  <c r="AN52" i="76"/>
  <c r="AN51" i="76"/>
  <c r="AN50" i="76"/>
  <c r="AN49" i="76"/>
  <c r="AN48" i="76"/>
  <c r="O30" i="74" l="1"/>
  <c r="O25" i="74"/>
  <c r="O18" i="74"/>
  <c r="O40" i="74"/>
  <c r="O13" i="74"/>
  <c r="O35" i="74"/>
  <c r="O24" i="74"/>
  <c r="O11" i="74"/>
  <c r="O33" i="74"/>
  <c r="O26" i="74"/>
  <c r="D39" i="71"/>
  <c r="C39" i="71"/>
  <c r="D37" i="70"/>
  <c r="F37" i="70" s="1"/>
  <c r="D36" i="70"/>
  <c r="F36" i="70" s="1"/>
  <c r="D35" i="70"/>
  <c r="F35" i="70" s="1"/>
  <c r="D34" i="70"/>
  <c r="F34" i="70" s="1"/>
  <c r="D33" i="70"/>
  <c r="F33" i="70" s="1"/>
  <c r="D32" i="70"/>
  <c r="F32" i="70" s="1"/>
  <c r="D31" i="70"/>
  <c r="F31" i="70" s="1"/>
  <c r="D30" i="70"/>
  <c r="F30" i="70" s="1"/>
  <c r="D29" i="70"/>
  <c r="F29" i="70" s="1"/>
  <c r="D28" i="70"/>
  <c r="F28" i="70" s="1"/>
  <c r="D27" i="70"/>
  <c r="F27" i="70" s="1"/>
  <c r="D26" i="70"/>
  <c r="F26" i="70" s="1"/>
  <c r="D25" i="70"/>
  <c r="F25" i="70" s="1"/>
  <c r="D24" i="70"/>
  <c r="F24" i="70" s="1"/>
  <c r="D23" i="70"/>
  <c r="F23" i="70" s="1"/>
  <c r="D22" i="70"/>
  <c r="F22" i="70" s="1"/>
  <c r="D21" i="70"/>
  <c r="F21" i="70" s="1"/>
  <c r="D20" i="70"/>
  <c r="F20" i="70" s="1"/>
  <c r="D19" i="70"/>
  <c r="F19" i="70" s="1"/>
  <c r="D18" i="70"/>
  <c r="F18" i="70" s="1"/>
  <c r="D17" i="70"/>
  <c r="F17" i="70" s="1"/>
  <c r="D16" i="70"/>
  <c r="F16" i="70" s="1"/>
  <c r="D15" i="70"/>
  <c r="F15" i="70" s="1"/>
  <c r="D14" i="70"/>
  <c r="F14" i="70" s="1"/>
  <c r="D13" i="70"/>
  <c r="F13" i="70" s="1"/>
  <c r="D12" i="70"/>
  <c r="F12" i="70" s="1"/>
  <c r="D11" i="70"/>
  <c r="F11" i="70" s="1"/>
  <c r="D10" i="70"/>
  <c r="F10" i="70" s="1"/>
  <c r="D9" i="70"/>
  <c r="F9" i="70" s="1"/>
  <c r="D8" i="70"/>
  <c r="F8" i="70" s="1"/>
  <c r="D7" i="70"/>
  <c r="F7" i="70" s="1"/>
  <c r="D6" i="70"/>
  <c r="F6" i="70" s="1"/>
  <c r="D5" i="70"/>
  <c r="F5" i="70" s="1"/>
  <c r="E19" i="41" l="1"/>
  <c r="E34" i="41"/>
  <c r="E35" i="41"/>
  <c r="E10" i="41"/>
  <c r="E13" i="41"/>
  <c r="E6" i="41"/>
  <c r="E28" i="41"/>
  <c r="E18" i="41"/>
  <c r="E29" i="41"/>
  <c r="E14" i="41"/>
  <c r="E17" i="41"/>
  <c r="E21" i="41"/>
  <c r="E23" i="41"/>
  <c r="E15" i="41"/>
  <c r="E27" i="41"/>
  <c r="E5" i="41"/>
  <c r="E25" i="41"/>
  <c r="E32" i="41"/>
  <c r="E20" i="41"/>
  <c r="E36" i="41"/>
  <c r="E26" i="41"/>
  <c r="E30" i="41"/>
  <c r="E11" i="41"/>
  <c r="E31" i="41"/>
  <c r="E24" i="41"/>
  <c r="E22" i="41"/>
  <c r="E16" i="41"/>
  <c r="E33" i="41"/>
  <c r="E9" i="41"/>
  <c r="E12" i="41"/>
  <c r="E37" i="41"/>
  <c r="E8" i="41"/>
  <c r="E7" i="41"/>
  <c r="C13" i="37"/>
  <c r="C60" i="1" l="1"/>
  <c r="C61" i="1"/>
  <c r="C5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Christie Oh</author>
  </authors>
  <commentList>
    <comment ref="E3" authorId="0" shapeId="0" xr:uid="{28CB3452-E17E-4539-A72B-D8F48E029FEA}">
      <text>
        <r>
          <rPr>
            <b/>
            <sz val="9"/>
            <color indexed="81"/>
            <rFont val="Tahoma"/>
            <family val="2"/>
          </rPr>
          <t>Christie Oh:</t>
        </r>
        <r>
          <rPr>
            <sz val="9"/>
            <color indexed="81"/>
            <rFont val="Tahoma"/>
            <family val="2"/>
          </rPr>
          <t xml:space="preserve">
Class 8790 Other Social Assistance Services
- Adoption service
- Adult day care centre operation
- Aged care assistance service
- Alcoholics anonymous operation
- </t>
        </r>
        <r>
          <rPr>
            <b/>
            <sz val="9"/>
            <color indexed="81"/>
            <rFont val="Tahoma"/>
            <family val="2"/>
          </rPr>
          <t>Disabilities assistance service</t>
        </r>
        <r>
          <rPr>
            <sz val="9"/>
            <color indexed="81"/>
            <rFont val="Tahoma"/>
            <family val="2"/>
          </rPr>
          <t xml:space="preserve">
- Marriage guidance service
- Operation of soup kitchen (including mobile)
- Welfare counselling service
- Youth welfare service</t>
        </r>
      </text>
    </comment>
  </commentList>
</comments>
</file>

<file path=xl/sharedStrings.xml><?xml version="1.0" encoding="utf-8"?>
<sst xmlns="http://schemas.openxmlformats.org/spreadsheetml/2006/main" count="6561" uniqueCount="3521">
  <si>
    <t>Greater Sydney mode share</t>
  </si>
  <si>
    <t>Mode</t>
  </si>
  <si>
    <t>Percentage of trips</t>
  </si>
  <si>
    <t>Car</t>
  </si>
  <si>
    <t>Train</t>
  </si>
  <si>
    <t>Bus</t>
  </si>
  <si>
    <t>Tram or Ferry</t>
  </si>
  <si>
    <t>Walk or Bike</t>
  </si>
  <si>
    <t>Centres</t>
  </si>
  <si>
    <t>Sydney CBD</t>
  </si>
  <si>
    <t>Parramatta CBD</t>
  </si>
  <si>
    <t>Liverpool</t>
  </si>
  <si>
    <t>Campbelltown-Macarthur</t>
  </si>
  <si>
    <t>Macquarie Park</t>
  </si>
  <si>
    <t>Chatswood</t>
  </si>
  <si>
    <t>North Sydney</t>
  </si>
  <si>
    <t>Public transport</t>
  </si>
  <si>
    <t>Active transport</t>
  </si>
  <si>
    <t>Glenmore Park</t>
  </si>
  <si>
    <t>Oran Park</t>
  </si>
  <si>
    <t>Harrington Park</t>
  </si>
  <si>
    <t>Bonnyrigg Heights</t>
  </si>
  <si>
    <t xml:space="preserve">Bonnyrigg  </t>
  </si>
  <si>
    <t>Edensor Park</t>
  </si>
  <si>
    <t>Placw</t>
  </si>
  <si>
    <t>Oer</t>
  </si>
  <si>
    <t>No answer</t>
  </si>
  <si>
    <t>Good</t>
  </si>
  <si>
    <t>Bad</t>
  </si>
  <si>
    <t>Safety concerns</t>
  </si>
  <si>
    <t>Not enough buses</t>
  </si>
  <si>
    <t>Total</t>
  </si>
  <si>
    <t>Bus to Shavley</t>
  </si>
  <si>
    <t>Yes</t>
  </si>
  <si>
    <t>No</t>
  </si>
  <si>
    <t>Maybe</t>
  </si>
  <si>
    <t>Allied Health Services</t>
  </si>
  <si>
    <t>Child Care Services</t>
  </si>
  <si>
    <t>Health care services</t>
  </si>
  <si>
    <t>Hospitals</t>
  </si>
  <si>
    <t>Medical Services</t>
  </si>
  <si>
    <t>Residential Care Services</t>
  </si>
  <si>
    <t>Social Assistance Services</t>
  </si>
  <si>
    <t>Health Care and Social Assistance, nfd</t>
  </si>
  <si>
    <t>Medical and Other Health Care Services, nfd</t>
  </si>
  <si>
    <t>Other Health Care Services</t>
  </si>
  <si>
    <t>Other Social Assistance Services</t>
  </si>
  <si>
    <t>Pathology and Diagnostic Imaging Services</t>
  </si>
  <si>
    <t>Social Assistance Services, nfd</t>
  </si>
  <si>
    <t>2-digit level INDP Industry of Employment</t>
  </si>
  <si>
    <t>3-digit level INDP Industry of Employment</t>
  </si>
  <si>
    <t>2.5 for report</t>
  </si>
  <si>
    <t>4-digit level INDP Industry of Employment</t>
  </si>
  <si>
    <t>Population</t>
  </si>
  <si>
    <t>Hospitals (except Psychiatric Hospitals)</t>
  </si>
  <si>
    <t>Aged Care Residential Services</t>
  </si>
  <si>
    <t>Medical and Other Health Care Services</t>
  </si>
  <si>
    <t>General Practice Medical Services</t>
  </si>
  <si>
    <t>Other Allied Health Services</t>
  </si>
  <si>
    <t>Dental Services</t>
  </si>
  <si>
    <t>Specialist Medical Services</t>
  </si>
  <si>
    <t>Physiotherapy Services</t>
  </si>
  <si>
    <t>Health Care and Social Assistance</t>
  </si>
  <si>
    <t>Other Residential Care Services</t>
  </si>
  <si>
    <t>Optometry and Optical Dispensing</t>
  </si>
  <si>
    <t>Ambulance Services</t>
  </si>
  <si>
    <t>Chiropractic and Osteopathic Services</t>
  </si>
  <si>
    <t>Other Health Care Services nec</t>
  </si>
  <si>
    <t>Psychiatric Hospitals</t>
  </si>
  <si>
    <t>Allied Health Services, nfd</t>
  </si>
  <si>
    <t>Medical Services, nfd</t>
  </si>
  <si>
    <t>Residential Care Services, nfd</t>
  </si>
  <si>
    <t>Other Health Care Services, nfd</t>
  </si>
  <si>
    <t>Hospitals, nfd</t>
  </si>
  <si>
    <t>Year</t>
  </si>
  <si>
    <t>Dependency_Ratio</t>
  </si>
  <si>
    <t>Average</t>
  </si>
  <si>
    <t>Source</t>
  </si>
  <si>
    <t>Bayside (NSW)</t>
  </si>
  <si>
    <t>Blacktown</t>
  </si>
  <si>
    <t>Blue Mountains</t>
  </si>
  <si>
    <t>Burwood</t>
  </si>
  <si>
    <t>Camden</t>
  </si>
  <si>
    <t>Campbelltown (NSW)</t>
  </si>
  <si>
    <t>Canada Bay</t>
  </si>
  <si>
    <t>Canterbury-Bankstown</t>
  </si>
  <si>
    <t>Cumberland</t>
  </si>
  <si>
    <t>Fairfield</t>
  </si>
  <si>
    <t>Georges River</t>
  </si>
  <si>
    <t>Hawkesbury</t>
  </si>
  <si>
    <t>Hornsby</t>
  </si>
  <si>
    <t>Hunters Hill</t>
  </si>
  <si>
    <t>Inner West</t>
  </si>
  <si>
    <t>Ku-ring-gai</t>
  </si>
  <si>
    <t>Lane Cove</t>
  </si>
  <si>
    <t>Mosman</t>
  </si>
  <si>
    <t>Northern Beaches</t>
  </si>
  <si>
    <t>Parramatta</t>
  </si>
  <si>
    <t>Penrith</t>
  </si>
  <si>
    <t>Randwick</t>
  </si>
  <si>
    <t>Ryde</t>
  </si>
  <si>
    <t>Strathfield</t>
  </si>
  <si>
    <t>Sutherland Shire</t>
  </si>
  <si>
    <t>Sydney</t>
  </si>
  <si>
    <t>The Hills Shire</t>
  </si>
  <si>
    <t>Waverley</t>
  </si>
  <si>
    <t>Willoughby</t>
  </si>
  <si>
    <t>Wollondilly</t>
  </si>
  <si>
    <t>Woollahra</t>
  </si>
  <si>
    <t>This report may be cited as:</t>
  </si>
  <si>
    <t>Figure 1. Field sports and court sports dominate Greater Sydney’s facility stock</t>
  </si>
  <si>
    <t>Field Sports</t>
  </si>
  <si>
    <t>Court Sports</t>
  </si>
  <si>
    <t>Bowling Greens</t>
  </si>
  <si>
    <t>Indoor Multipurpose / Fitness</t>
  </si>
  <si>
    <t>Aquatic</t>
  </si>
  <si>
    <t>Parks &amp; General Open Space</t>
  </si>
  <si>
    <t>Skate/Wheel Sports</t>
  </si>
  <si>
    <t>Spectator Venues</t>
  </si>
  <si>
    <t>Grand Total</t>
  </si>
  <si>
    <t>Number of facility</t>
  </si>
  <si>
    <t>NSW Spatial Collaboration Portal, Features of Interest Category (Formerly known as Points of Interest)</t>
  </si>
  <si>
    <t>Sport</t>
  </si>
  <si>
    <t>2001</t>
  </si>
  <si>
    <t>2002</t>
  </si>
  <si>
    <t>2003</t>
  </si>
  <si>
    <t>2004</t>
  </si>
  <si>
    <t>2005</t>
  </si>
  <si>
    <t>2006</t>
  </si>
  <si>
    <t>2007</t>
  </si>
  <si>
    <t>2008</t>
  </si>
  <si>
    <t>2009</t>
  </si>
  <si>
    <t>2010</t>
  </si>
  <si>
    <t>2015</t>
  </si>
  <si>
    <t>2016</t>
  </si>
  <si>
    <t>2017</t>
  </si>
  <si>
    <t>2018</t>
  </si>
  <si>
    <t>2019</t>
  </si>
  <si>
    <t>2020</t>
  </si>
  <si>
    <t>2021</t>
  </si>
  <si>
    <t>2022</t>
  </si>
  <si>
    <t>2023</t>
  </si>
  <si>
    <t>Running/Athletics</t>
  </si>
  <si>
    <t>Cycling</t>
  </si>
  <si>
    <t>Swimming</t>
  </si>
  <si>
    <t>Football/soccer</t>
  </si>
  <si>
    <t>Basketball</t>
  </si>
  <si>
    <t>Australian football</t>
  </si>
  <si>
    <t>Cricket</t>
  </si>
  <si>
    <t>Netball</t>
  </si>
  <si>
    <t>Golf</t>
  </si>
  <si>
    <t>Tennis</t>
  </si>
  <si>
    <t>LGA</t>
  </si>
  <si>
    <t>Local Government Area</t>
  </si>
  <si>
    <t>2025 population</t>
  </si>
  <si>
    <t>Facility to resident ratio</t>
  </si>
  <si>
    <t>Population in year 2025</t>
  </si>
  <si>
    <t>Standardising to 100,000 residents</t>
  </si>
  <si>
    <t>Indoor facilities</t>
  </si>
  <si>
    <t>Indoor facility provision per 100,000 residents</t>
  </si>
  <si>
    <t>Indoor</t>
  </si>
  <si>
    <t>Outdoor</t>
  </si>
  <si>
    <t>Greater Sydney level</t>
  </si>
  <si>
    <t>% of outdoor public sports facilities</t>
  </si>
  <si>
    <t>% of indoor public sports facilities</t>
  </si>
  <si>
    <t>Public Transport Access Level (PTAL)</t>
  </si>
  <si>
    <t>Courts and Fields</t>
  </si>
  <si>
    <t>1-Low</t>
  </si>
  <si>
    <t>2-Low-Medium</t>
  </si>
  <si>
    <t>3-Medium</t>
  </si>
  <si>
    <t>4-Medium-High</t>
  </si>
  <si>
    <t>5-High</t>
  </si>
  <si>
    <t>6-Very High</t>
  </si>
  <si>
    <t>All sports facilities</t>
  </si>
  <si>
    <t>Figure 6. Public Transport Accessibility Level (PTAL 1-6) of sports facility types in Greater Sydney</t>
  </si>
  <si>
    <t>Figure 2. Change in participation from 2001 baseline (percentage points)</t>
  </si>
  <si>
    <t>Figure 3. Indoor public sports facility provision per 100,000 residents by LGA</t>
  </si>
  <si>
    <t>Figure 4. Percentage of Indoor vs Outdoor public sports facilities in Greater Sydney</t>
  </si>
  <si>
    <t>Figure 5 and Appendix 1. Public Sports Facility Provision by Local Government Area (2025)</t>
  </si>
  <si>
    <t>Average PTAL</t>
  </si>
  <si>
    <t>PTAL Rating</t>
  </si>
  <si>
    <t>High</t>
  </si>
  <si>
    <t>Medium-High</t>
  </si>
  <si>
    <t>Bayside</t>
  </si>
  <si>
    <t>Medium</t>
  </si>
  <si>
    <t>Campbelltown</t>
  </si>
  <si>
    <t>Low-Medium</t>
  </si>
  <si>
    <t>Low</t>
  </si>
  <si>
    <t>Movement and Place (2023). Public transport accessibility methodology.</t>
  </si>
  <si>
    <t xml:space="preserve">Transport for NSW (2024). Public Transport Accessibility Level (2024 data, 4-5pm interval). </t>
  </si>
  <si>
    <t>AusPlay Participation Trends in Australia 2001 - 2023 (Excerpt of data from the table in Dashboard 9 of 10.)</t>
  </si>
  <si>
    <t>Supplementary data: Average PTAL of LGAs in Greater Sydney</t>
  </si>
  <si>
    <t>Arncliffe West Infants School</t>
  </si>
  <si>
    <t>Holidays and Term</t>
  </si>
  <si>
    <t>Bardwell Park Infants School</t>
  </si>
  <si>
    <t>Bexley North Public</t>
  </si>
  <si>
    <t>Bexley Public</t>
  </si>
  <si>
    <t>Brighton-Le-Sands Public</t>
  </si>
  <si>
    <t>Kyeemagh Public</t>
  </si>
  <si>
    <t>Lalor Park Public</t>
  </si>
  <si>
    <t>Hazelbrook Public</t>
  </si>
  <si>
    <t>Croydon Public</t>
  </si>
  <si>
    <t>Drummoyne Public</t>
  </si>
  <si>
    <t>Mortlake Public</t>
  </si>
  <si>
    <t>Ashbury Public</t>
  </si>
  <si>
    <t>Belmore South Public</t>
  </si>
  <si>
    <t>Beverly Hills North Public</t>
  </si>
  <si>
    <t>Canterbury South Public</t>
  </si>
  <si>
    <t>Clemton Park Public</t>
  </si>
  <si>
    <t>Earlwood Public</t>
  </si>
  <si>
    <t>Lakemba Public</t>
  </si>
  <si>
    <t>McCallums Hill Public</t>
  </si>
  <si>
    <t>Undercliffe Public</t>
  </si>
  <si>
    <t>Wattawa Heights Public</t>
  </si>
  <si>
    <t>Yagoona Public</t>
  </si>
  <si>
    <t>Blakehurst Public</t>
  </si>
  <si>
    <t>Carlton South Public</t>
  </si>
  <si>
    <t>Kogarah High</t>
  </si>
  <si>
    <t>Asquith Public</t>
  </si>
  <si>
    <t>Normanhurst West Public</t>
  </si>
  <si>
    <t>Annandale Public</t>
  </si>
  <si>
    <t>Balmain Public</t>
  </si>
  <si>
    <t>Camdenville Public</t>
  </si>
  <si>
    <t>Dobroyd Point Public</t>
  </si>
  <si>
    <t>Dulwich Hill Public</t>
  </si>
  <si>
    <t>Ferncourt Public</t>
  </si>
  <si>
    <t>Leichhardt Public</t>
  </si>
  <si>
    <t>St Peters Public</t>
  </si>
  <si>
    <t>Taverners Hill Infants School</t>
  </si>
  <si>
    <t>Gordon West Public</t>
  </si>
  <si>
    <t>Lindfield Public</t>
  </si>
  <si>
    <t>Roseville Public</t>
  </si>
  <si>
    <t>Greenwich Public</t>
  </si>
  <si>
    <t>Anzac Park Public</t>
  </si>
  <si>
    <t>North Sydney Public</t>
  </si>
  <si>
    <t>Barrenjoey High</t>
  </si>
  <si>
    <t>Curl Curl North Public</t>
  </si>
  <si>
    <t>Kambora Public</t>
  </si>
  <si>
    <t>Manly West Public</t>
  </si>
  <si>
    <t>Newport Public</t>
  </si>
  <si>
    <t>Seaforth Public</t>
  </si>
  <si>
    <t>Werrington Public</t>
  </si>
  <si>
    <t>Marie Bashir Public</t>
  </si>
  <si>
    <t>Strathfield Girls High</t>
  </si>
  <si>
    <t>Newtown Public</t>
  </si>
  <si>
    <t>Sydney Secondary College Blackwattle Bay Campus</t>
  </si>
  <si>
    <t>Beaumont Hills Public</t>
  </si>
  <si>
    <t>Artarmon Public</t>
  </si>
  <si>
    <t>Chatswood Public</t>
  </si>
  <si>
    <t>Willoughby Public</t>
  </si>
  <si>
    <t>Eastlakes Public</t>
  </si>
  <si>
    <t>Holidays only</t>
  </si>
  <si>
    <t>Pagewood Public</t>
  </si>
  <si>
    <t>Blacktown West Public</t>
  </si>
  <si>
    <t>Casuarina School</t>
  </si>
  <si>
    <t>Melonba High School</t>
  </si>
  <si>
    <t>Blaxland East Public</t>
  </si>
  <si>
    <t>Faulconbridge Public</t>
  </si>
  <si>
    <t>Leura Public</t>
  </si>
  <si>
    <t>Mount Riverview Public</t>
  </si>
  <si>
    <t>Springwood High</t>
  </si>
  <si>
    <t>Winmalee High</t>
  </si>
  <si>
    <t>Winmalee Public</t>
  </si>
  <si>
    <t>Cobbitty Public</t>
  </si>
  <si>
    <t>Airds High</t>
  </si>
  <si>
    <t>Blairmount Public</t>
  </si>
  <si>
    <t>Bradbury Public</t>
  </si>
  <si>
    <t>Leumeah High</t>
  </si>
  <si>
    <t>Mary Brooksbank School</t>
  </si>
  <si>
    <t>Strathfield North Public</t>
  </si>
  <si>
    <t>Banksia Road Public</t>
  </si>
  <si>
    <t>Bass High</t>
  </si>
  <si>
    <t>Harcourt Public</t>
  </si>
  <si>
    <t>Punchbowl Boys High</t>
  </si>
  <si>
    <t>Granville South Creative and Performing Arts High</t>
  </si>
  <si>
    <t>Hilltop Road Public</t>
  </si>
  <si>
    <t>Cabramatta West Public</t>
  </si>
  <si>
    <t>Canley Heights Public</t>
  </si>
  <si>
    <t>Edensor Park Public</t>
  </si>
  <si>
    <t>Fairfield Heights Public</t>
  </si>
  <si>
    <t>Fairfield West Public</t>
  </si>
  <si>
    <t>Prairiewood High</t>
  </si>
  <si>
    <t>Bald Face Public</t>
  </si>
  <si>
    <t>Kingsgrove Public (K-2 Infants School)</t>
  </si>
  <si>
    <t>Comleroy Road Public</t>
  </si>
  <si>
    <t>Grose View Public</t>
  </si>
  <si>
    <t>Kurrajong Public</t>
  </si>
  <si>
    <t>Beecroft Public</t>
  </si>
  <si>
    <t>Epping North Public</t>
  </si>
  <si>
    <t>Hornsby South Public</t>
  </si>
  <si>
    <t>Normanhurst Public</t>
  </si>
  <si>
    <t>Pennant Hills High</t>
  </si>
  <si>
    <t>Pennant Hills Public</t>
  </si>
  <si>
    <t>Wideview Public</t>
  </si>
  <si>
    <t>Hunters Hill Public</t>
  </si>
  <si>
    <t>Ashfield Public</t>
  </si>
  <si>
    <t>Fort Street High</t>
  </si>
  <si>
    <t>Kegworth Public</t>
  </si>
  <si>
    <t>Marrickville Public</t>
  </si>
  <si>
    <t>Nicholson Street Public</t>
  </si>
  <si>
    <t>Summer Hill Public</t>
  </si>
  <si>
    <t>Beaumont Road Public</t>
  </si>
  <si>
    <t>KIllara Public</t>
  </si>
  <si>
    <t>Turramurra High</t>
  </si>
  <si>
    <t>Warrawee Public</t>
  </si>
  <si>
    <t>Hammondville Public</t>
  </si>
  <si>
    <t>Liverpool Public</t>
  </si>
  <si>
    <t>Newbridge Heights Public</t>
  </si>
  <si>
    <t>Cammeray Public</t>
  </si>
  <si>
    <t>Epping Heights Public</t>
  </si>
  <si>
    <t>James Ruse Agricultural High</t>
  </si>
  <si>
    <t>Melrose Park Public</t>
  </si>
  <si>
    <t>Oatlands Public</t>
  </si>
  <si>
    <t>Toongabbie West Public</t>
  </si>
  <si>
    <t>Blackwell Public</t>
  </si>
  <si>
    <t>Kurrambee School</t>
  </si>
  <si>
    <t>Leonay Public</t>
  </si>
  <si>
    <t>Penrith High</t>
  </si>
  <si>
    <t>Wallacia Public</t>
  </si>
  <si>
    <t>North Ryde Public</t>
  </si>
  <si>
    <t>West Ryde Public</t>
  </si>
  <si>
    <t>Homebush Public</t>
  </si>
  <si>
    <t>Engadine Public</t>
  </si>
  <si>
    <t>Kareela Public</t>
  </si>
  <si>
    <t>Sylvania Public</t>
  </si>
  <si>
    <t>Taren Point Public</t>
  </si>
  <si>
    <t>Yowie Bay Public</t>
  </si>
  <si>
    <t>Darlinghurst Public</t>
  </si>
  <si>
    <t>Darlington Public</t>
  </si>
  <si>
    <t>Forest Lodge Public</t>
  </si>
  <si>
    <t>Newtown North Public</t>
  </si>
  <si>
    <t>Dural Public</t>
  </si>
  <si>
    <t>Kenthurst Public</t>
  </si>
  <si>
    <t>Cawdor Public</t>
  </si>
  <si>
    <t>Douglas Park Public</t>
  </si>
  <si>
    <t>Melonba High</t>
  </si>
  <si>
    <t>Participating public schools</t>
  </si>
  <si>
    <t>School opening times</t>
  </si>
  <si>
    <t>Figure 7. Distribution of participating public schools in the Share Our Space Program</t>
  </si>
  <si>
    <t>School Infrastructure (2025). Participating public schools in Share Our Space Program</t>
  </si>
  <si>
    <t>Cumulative growth, Growth rate, and cumulative overseas migration.</t>
  </si>
  <si>
    <t>Cumulative population growth</t>
  </si>
  <si>
    <t>Cumulative overseas migration</t>
  </si>
  <si>
    <t>Population Growth rate (%)</t>
  </si>
  <si>
    <t>Planning NSW (2024). Population projections.</t>
  </si>
  <si>
    <t>Figure 8. Population growth and overseas migration by local government area (2025 baseline projection to 2041)</t>
  </si>
  <si>
    <t>Type</t>
  </si>
  <si>
    <t>Street and Suburb</t>
  </si>
  <si>
    <t>Area</t>
  </si>
  <si>
    <t>Postcode</t>
  </si>
  <si>
    <t>Area Type</t>
  </si>
  <si>
    <t>Area2</t>
  </si>
  <si>
    <t>1996 ($)</t>
  </si>
  <si>
    <t>1997 ($)</t>
  </si>
  <si>
    <t>1998 ($)</t>
  </si>
  <si>
    <t>1999 ($)</t>
  </si>
  <si>
    <t>2000 ($)</t>
  </si>
  <si>
    <t>2001 ($)</t>
  </si>
  <si>
    <t>2002 ($)</t>
  </si>
  <si>
    <t>2003 ($)</t>
  </si>
  <si>
    <t>2004 ($)</t>
  </si>
  <si>
    <t>2005 ($)</t>
  </si>
  <si>
    <t>2006 ($)</t>
  </si>
  <si>
    <t>2007 ($)</t>
  </si>
  <si>
    <t>2008 ($)</t>
  </si>
  <si>
    <t>2009 ($)</t>
  </si>
  <si>
    <t>2010 ($)</t>
  </si>
  <si>
    <t>2011 ($)</t>
  </si>
  <si>
    <t>2012 ($)</t>
  </si>
  <si>
    <t>2013 ($)</t>
  </si>
  <si>
    <t>2014 ($)</t>
  </si>
  <si>
    <t>2015 ($)</t>
  </si>
  <si>
    <t>2016 ($)</t>
  </si>
  <si>
    <t>2017 ($)</t>
  </si>
  <si>
    <t>2018 ($)</t>
  </si>
  <si>
    <t>2019 ($)</t>
  </si>
  <si>
    <t>2020 ($)</t>
  </si>
  <si>
    <t>2021 ($)</t>
  </si>
  <si>
    <t>2022 ($)</t>
  </si>
  <si>
    <t>2023 ($)</t>
  </si>
  <si>
    <t>2024 ($)</t>
  </si>
  <si>
    <t>2025 ($)</t>
  </si>
  <si>
    <t>% change 24-25</t>
  </si>
  <si>
    <t>% change 2015-2025</t>
  </si>
  <si>
    <t>Residential sites - Sydney area</t>
  </si>
  <si>
    <t>Coward St</t>
  </si>
  <si>
    <t>Rosebery</t>
  </si>
  <si>
    <t>Dimensions (Metres)</t>
  </si>
  <si>
    <t>13 x 27</t>
  </si>
  <si>
    <t>Small industrial sites - Sydney, Newcastle, Wollongong</t>
  </si>
  <si>
    <t>Luland St</t>
  </si>
  <si>
    <t>Botany</t>
  </si>
  <si>
    <t>Area (Square Metres)</t>
  </si>
  <si>
    <t>Sunnyholt Rd</t>
  </si>
  <si>
    <t>Polonia Ave</t>
  </si>
  <si>
    <t>Plumpton</t>
  </si>
  <si>
    <t>16 x 36</t>
  </si>
  <si>
    <t>Hobby farms and home sites - Sydney area</t>
  </si>
  <si>
    <t>Mark Rd</t>
  </si>
  <si>
    <t>Nelson</t>
  </si>
  <si>
    <t>Area (Hectares)</t>
  </si>
  <si>
    <t>Aspinall Ave</t>
  </si>
  <si>
    <t>Minchinbury</t>
  </si>
  <si>
    <t>19 x 33</t>
  </si>
  <si>
    <t>Commercial sites - Sydney, Newcastle, Wollongong</t>
  </si>
  <si>
    <t>Willis St</t>
  </si>
  <si>
    <t>Rooty Hill</t>
  </si>
  <si>
    <t>Frontage (Metres)</t>
  </si>
  <si>
    <t>Robertswood Ave</t>
  </si>
  <si>
    <t>Blaxland</t>
  </si>
  <si>
    <t>19 x 37</t>
  </si>
  <si>
    <t>Albion St</t>
  </si>
  <si>
    <t>Katoomba</t>
  </si>
  <si>
    <t>25 x 36</t>
  </si>
  <si>
    <t>Katoomba St</t>
  </si>
  <si>
    <t>Devonshire St</t>
  </si>
  <si>
    <t>Croydon</t>
  </si>
  <si>
    <t>13 x 45</t>
  </si>
  <si>
    <t>Burwood Rd</t>
  </si>
  <si>
    <t>Albyn Rd</t>
  </si>
  <si>
    <t>15 x 51</t>
  </si>
  <si>
    <t>Wakeford Rd</t>
  </si>
  <si>
    <t>15 x 53</t>
  </si>
  <si>
    <t>Broad St</t>
  </si>
  <si>
    <t>Croydon Park</t>
  </si>
  <si>
    <t>10 x 46</t>
  </si>
  <si>
    <t>Wynyard Ave</t>
  </si>
  <si>
    <t>Rossmore</t>
  </si>
  <si>
    <t>Large industrial sites - Sydney, Newcastle, Wollongong</t>
  </si>
  <si>
    <t>Airds Rd</t>
  </si>
  <si>
    <t>Minto</t>
  </si>
  <si>
    <t>Mooresfield Lane</t>
  </si>
  <si>
    <t>Ellis Lane</t>
  </si>
  <si>
    <t>Raymond Ave</t>
  </si>
  <si>
    <t>17 x 35</t>
  </si>
  <si>
    <t>Queen St</t>
  </si>
  <si>
    <t>Moorlands Rd</t>
  </si>
  <si>
    <t>Ingleburn</t>
  </si>
  <si>
    <t>Brooks Rd</t>
  </si>
  <si>
    <t>Denham Court</t>
  </si>
  <si>
    <t>Therry St</t>
  </si>
  <si>
    <t>Drummoyne</t>
  </si>
  <si>
    <t>10 x 40</t>
  </si>
  <si>
    <t>Beamish St</t>
  </si>
  <si>
    <t>Campsie</t>
  </si>
  <si>
    <t>Elizabeth Cres</t>
  </si>
  <si>
    <t>Yagoona</t>
  </si>
  <si>
    <t>13 x 46</t>
  </si>
  <si>
    <t>Bankstown City Plza</t>
  </si>
  <si>
    <t>Bankstown</t>
  </si>
  <si>
    <t>Fricourt Ave</t>
  </si>
  <si>
    <t>Earlwood</t>
  </si>
  <si>
    <t>13 x 43</t>
  </si>
  <si>
    <t>Bonds Rd</t>
  </si>
  <si>
    <t>Riverwood</t>
  </si>
  <si>
    <t>Ashford Ave</t>
  </si>
  <si>
    <t>Milperra</t>
  </si>
  <si>
    <t>Proctor Pde</t>
  </si>
  <si>
    <t>Chester Hill</t>
  </si>
  <si>
    <t>15 x 36</t>
  </si>
  <si>
    <t>Woodland Rd</t>
  </si>
  <si>
    <t>16 x 35</t>
  </si>
  <si>
    <t>Amberdale Ave</t>
  </si>
  <si>
    <t>Picnic Point</t>
  </si>
  <si>
    <t>15 x 37</t>
  </si>
  <si>
    <t>Beauchamp St</t>
  </si>
  <si>
    <t>Wiley Park</t>
  </si>
  <si>
    <t>10 x 56</t>
  </si>
  <si>
    <t>East St</t>
  </si>
  <si>
    <t>Lidcombe</t>
  </si>
  <si>
    <t>Cumberland Rd</t>
  </si>
  <si>
    <t>Auburn</t>
  </si>
  <si>
    <t>12 x 40</t>
  </si>
  <si>
    <t>Autumn Pl</t>
  </si>
  <si>
    <t>Guildford</t>
  </si>
  <si>
    <t>14 x 40</t>
  </si>
  <si>
    <t>The Horsley Dr</t>
  </si>
  <si>
    <t>Smithfield</t>
  </si>
  <si>
    <t>Redfern St</t>
  </si>
  <si>
    <t>Wetherill Park</t>
  </si>
  <si>
    <t>Macquarie St</t>
  </si>
  <si>
    <t>Seton Rd</t>
  </si>
  <si>
    <t>Moorebank</t>
  </si>
  <si>
    <t>Newbridge Rd</t>
  </si>
  <si>
    <t>Wellington St</t>
  </si>
  <si>
    <t>Wakeley</t>
  </si>
  <si>
    <t>Felton St</t>
  </si>
  <si>
    <t>Horsley Park</t>
  </si>
  <si>
    <t>Ashur Cres</t>
  </si>
  <si>
    <t>Greenfield Park</t>
  </si>
  <si>
    <t>18 x 33</t>
  </si>
  <si>
    <t>Lily St</t>
  </si>
  <si>
    <t>Hurstville</t>
  </si>
  <si>
    <t>Forest Rd</t>
  </si>
  <si>
    <t>Boorara Ave</t>
  </si>
  <si>
    <t>Oatley</t>
  </si>
  <si>
    <t>20 x 25</t>
  </si>
  <si>
    <t>Rural production</t>
  </si>
  <si>
    <t>Dyrring Rd</t>
  </si>
  <si>
    <t>Dyrring</t>
  </si>
  <si>
    <t>Glendon Lane</t>
  </si>
  <si>
    <t>Glendon</t>
  </si>
  <si>
    <t>Cornwell Ave</t>
  </si>
  <si>
    <t>Hobartville</t>
  </si>
  <si>
    <t>16 x 37</t>
  </si>
  <si>
    <t>Reserve Rd</t>
  </si>
  <si>
    <t>Freemans Reach</t>
  </si>
  <si>
    <t>Mirannie Rd</t>
  </si>
  <si>
    <t>Reedy Creek</t>
  </si>
  <si>
    <t>Dudley St</t>
  </si>
  <si>
    <t>Asquith</t>
  </si>
  <si>
    <t>15 x 46</t>
  </si>
  <si>
    <t>Florence St</t>
  </si>
  <si>
    <t>Annangrove Rd</t>
  </si>
  <si>
    <t>Annangrove</t>
  </si>
  <si>
    <t>Boronia Rd</t>
  </si>
  <si>
    <t>Glenorie</t>
  </si>
  <si>
    <t>Blacks Rd</t>
  </si>
  <si>
    <t>Arcadia</t>
  </si>
  <si>
    <t>Joalah Cres</t>
  </si>
  <si>
    <t>Berowra Heights</t>
  </si>
  <si>
    <t>19 x 48</t>
  </si>
  <si>
    <t>Carramarr Rd</t>
  </si>
  <si>
    <t>Castle Hill</t>
  </si>
  <si>
    <t>18 x 38</t>
  </si>
  <si>
    <t>Beaumont Rd</t>
  </si>
  <si>
    <t>Mount Kuring-Gai</t>
  </si>
  <si>
    <t>Anne William Dr</t>
  </si>
  <si>
    <t>West Pennant Hills</t>
  </si>
  <si>
    <t>20 x 46</t>
  </si>
  <si>
    <t>Pittwater Rd</t>
  </si>
  <si>
    <t>Gladesville</t>
  </si>
  <si>
    <t>North Ave</t>
  </si>
  <si>
    <t>Leichhardt</t>
  </si>
  <si>
    <t>7 x 27</t>
  </si>
  <si>
    <t>Rowntree St</t>
  </si>
  <si>
    <t>Birchgrove</t>
  </si>
  <si>
    <t>7 x 29</t>
  </si>
  <si>
    <t>Angel St</t>
  </si>
  <si>
    <t>Newtown</t>
  </si>
  <si>
    <t>4 x 30</t>
  </si>
  <si>
    <t>Newman St</t>
  </si>
  <si>
    <t>4 x 32</t>
  </si>
  <si>
    <t>King St</t>
  </si>
  <si>
    <t>Fernbank St</t>
  </si>
  <si>
    <t>Marrickville</t>
  </si>
  <si>
    <t>6 x 31</t>
  </si>
  <si>
    <t>Illawarra Rd</t>
  </si>
  <si>
    <t>Barclay St</t>
  </si>
  <si>
    <t>Railway Pde</t>
  </si>
  <si>
    <t>Elva Ave</t>
  </si>
  <si>
    <t>Killara</t>
  </si>
  <si>
    <t>15 x 56</t>
  </si>
  <si>
    <t>Macarthur Ave</t>
  </si>
  <si>
    <t>Crows Nest</t>
  </si>
  <si>
    <t>17 x 25</t>
  </si>
  <si>
    <t>Bridge St</t>
  </si>
  <si>
    <t>15 x 40</t>
  </si>
  <si>
    <t>Coonong St</t>
  </si>
  <si>
    <t>Busby</t>
  </si>
  <si>
    <t>17 x 34</t>
  </si>
  <si>
    <t>Bond St</t>
  </si>
  <si>
    <t>12 x 36</t>
  </si>
  <si>
    <t>Military Rd</t>
  </si>
  <si>
    <t>Neutral Bay</t>
  </si>
  <si>
    <t>Aranda Dr</t>
  </si>
  <si>
    <t>Davidson</t>
  </si>
  <si>
    <t>23 x 28</t>
  </si>
  <si>
    <t>Addison Rd</t>
  </si>
  <si>
    <t>Manly</t>
  </si>
  <si>
    <t>11 x 37</t>
  </si>
  <si>
    <t>Boola Pl</t>
  </si>
  <si>
    <t>Cromer</t>
  </si>
  <si>
    <t>Villiers Pl</t>
  </si>
  <si>
    <t>Cross St</t>
  </si>
  <si>
    <t>Brookvale</t>
  </si>
  <si>
    <t>Pacific Pde</t>
  </si>
  <si>
    <t>Dee Why</t>
  </si>
  <si>
    <t>Jeanette Ave</t>
  </si>
  <si>
    <t>Mona Vale</t>
  </si>
  <si>
    <t>Cooyong Rd</t>
  </si>
  <si>
    <t>Terrey Hills</t>
  </si>
  <si>
    <t>Naranghi Ave</t>
  </si>
  <si>
    <t>Telopea</t>
  </si>
  <si>
    <t>15 x 41</t>
  </si>
  <si>
    <t>Church St</t>
  </si>
  <si>
    <t>Briens Rd</t>
  </si>
  <si>
    <t>Northmead</t>
  </si>
  <si>
    <t>Carole Ave</t>
  </si>
  <si>
    <t>Baulkham Hills</t>
  </si>
  <si>
    <t>20 x 34</t>
  </si>
  <si>
    <t>Marconi St</t>
  </si>
  <si>
    <t>Winston Hills</t>
  </si>
  <si>
    <t>Challis St</t>
  </si>
  <si>
    <t>10 x 28</t>
  </si>
  <si>
    <t>Batt St</t>
  </si>
  <si>
    <t>Jamisontown</t>
  </si>
  <si>
    <t>Cooper St</t>
  </si>
  <si>
    <t>High St</t>
  </si>
  <si>
    <t>Castle Rd</t>
  </si>
  <si>
    <t>Orchard Hills</t>
  </si>
  <si>
    <t>Holland St</t>
  </si>
  <si>
    <t>Victoria Ave</t>
  </si>
  <si>
    <t>Gladstone Ave</t>
  </si>
  <si>
    <t>21 x 26</t>
  </si>
  <si>
    <t>Talavera Rd</t>
  </si>
  <si>
    <t>George St</t>
  </si>
  <si>
    <t>Sutherland</t>
  </si>
  <si>
    <t>Wattle Rd</t>
  </si>
  <si>
    <t>Jannali</t>
  </si>
  <si>
    <t>14 x 43</t>
  </si>
  <si>
    <t>Edward Ave</t>
  </si>
  <si>
    <t>Miranda</t>
  </si>
  <si>
    <t>Denman Ave</t>
  </si>
  <si>
    <t>Caringbah</t>
  </si>
  <si>
    <t>Resolution Dr</t>
  </si>
  <si>
    <t>Cawarra Rd</t>
  </si>
  <si>
    <t>Harbour St</t>
  </si>
  <si>
    <t>Cronulla</t>
  </si>
  <si>
    <t>20 x 29</t>
  </si>
  <si>
    <t>Naranga Ave</t>
  </si>
  <si>
    <t>Engadine</t>
  </si>
  <si>
    <t>Harris St</t>
  </si>
  <si>
    <t>Pyrmont</t>
  </si>
  <si>
    <t>4 x 25</t>
  </si>
  <si>
    <t>Huntley St</t>
  </si>
  <si>
    <t>Alexandria</t>
  </si>
  <si>
    <t>Pitt St</t>
  </si>
  <si>
    <t>Redfern</t>
  </si>
  <si>
    <t>5 x 26</t>
  </si>
  <si>
    <t>Boundary St</t>
  </si>
  <si>
    <t>Paddington</t>
  </si>
  <si>
    <t>Queen Rd</t>
  </si>
  <si>
    <t>4 x 34</t>
  </si>
  <si>
    <t>Oxford St</t>
  </si>
  <si>
    <t>Bondi Junction</t>
  </si>
  <si>
    <t>The Hills</t>
  </si>
  <si>
    <t>Niblick St</t>
  </si>
  <si>
    <t>North Bondi</t>
  </si>
  <si>
    <t>9 x 31</t>
  </si>
  <si>
    <t>Reina St</t>
  </si>
  <si>
    <t>7 x 37</t>
  </si>
  <si>
    <t>Dover Heights</t>
  </si>
  <si>
    <t>15 x 32</t>
  </si>
  <si>
    <t>Whiting St</t>
  </si>
  <si>
    <t>Artarmon</t>
  </si>
  <si>
    <t>Residential sites - Central Coast, Newcastle, Wollongong</t>
  </si>
  <si>
    <t>Old Station Rd</t>
  </si>
  <si>
    <t>Helensburgh</t>
  </si>
  <si>
    <t>Milne St</t>
  </si>
  <si>
    <t>Tahmoor</t>
  </si>
  <si>
    <t>24 x 40</t>
  </si>
  <si>
    <t>Dymond St</t>
  </si>
  <si>
    <t>Bargo</t>
  </si>
  <si>
    <t>Golden Valley Rd</t>
  </si>
  <si>
    <t>Duckmaloi</t>
  </si>
  <si>
    <t>Foleys Creek Rd</t>
  </si>
  <si>
    <t>Essington</t>
  </si>
  <si>
    <t>Beresford Rd</t>
  </si>
  <si>
    <t>Bellevue Hill</t>
  </si>
  <si>
    <t>15 x 45</t>
  </si>
  <si>
    <t>Average of % change 2015-2025</t>
  </si>
  <si>
    <t>https://www.valuergeneral.nsw.gov.au/land_value_summaries/historical_values.php</t>
  </si>
  <si>
    <t>Excerpt of table "Land values (1996 to present)" - Greater Sydney LGAs only.</t>
  </si>
  <si>
    <t>This analysis takes an average of the benchmark properties published, including all land types listed (Residential, commerical, industrial and rural)</t>
  </si>
  <si>
    <t>Raw data - Greater Sydney excerpt</t>
  </si>
  <si>
    <t>Figure 9 and Appendix 2. Land value growth rates by 
local government area 
(2015 to 2025)</t>
  </si>
  <si>
    <t>Figure 10. Heat exposure index and land surface temperature data mapped by outdoor public sports facilities (courts and fields)</t>
  </si>
  <si>
    <t>Heat exposure</t>
  </si>
  <si>
    <t>Total number of courts and fields</t>
  </si>
  <si>
    <t>1 - Very low exposure</t>
  </si>
  <si>
    <t>LST 22°C – 31°C</t>
  </si>
  <si>
    <t>2 - Low exposure</t>
  </si>
  <si>
    <t>3 - Medium exposure</t>
  </si>
  <si>
    <t>4 - High exposure</t>
  </si>
  <si>
    <t>5 - Very high exposure</t>
  </si>
  <si>
    <t>Areas in grey: No heat exposure data available</t>
  </si>
  <si>
    <t>LST 31°C – 34°C</t>
  </si>
  <si>
    <t>LST 34°C - 36°C</t>
  </si>
  <si>
    <t>LST 36°C – 38°C</t>
  </si>
  <si>
    <t>LST 38°C – 43°C</t>
  </si>
  <si>
    <t>Percentage of 
courts and fields</t>
  </si>
  <si>
    <t>Methodology</t>
  </si>
  <si>
    <t xml:space="preserve">The Valuer General uses land values of benchmark properties, which could be updated overtime. </t>
  </si>
  <si>
    <t>A Sporting Chance</t>
  </si>
  <si>
    <t>Why Sydney needs a rethink on sport</t>
  </si>
  <si>
    <t>Note: 2001 = 0% baseline. Values show percentage change. Blue = increase, red = decrease.</t>
  </si>
  <si>
    <t>Data break between 2010 and 2015</t>
  </si>
  <si>
    <t>Figures represent the percentage of survey respondents participating in each activity in the prior 12 
months.</t>
  </si>
  <si>
    <t>Cross-period comparisons are indicative only due to methodological differences between 
surveys.</t>
  </si>
  <si>
    <t>Data sourced from ERASS (2001–2010), and AusPlay (2015–2023).</t>
  </si>
  <si>
    <t>The ABS Participation in Sport and Physical Recreation survey (2011–2014) was not included by AusPlay in the official analysis but cited as reference.</t>
  </si>
  <si>
    <t>AusPlay participation trends in Australia dashboard</t>
  </si>
  <si>
    <t>Figure 12. Top 10 sports participation rates by percentage of population that participates in each sport (2001-2023)</t>
  </si>
  <si>
    <t>Boys</t>
  </si>
  <si>
    <t>Girls</t>
  </si>
  <si>
    <t>Men</t>
  </si>
  <si>
    <t>Women</t>
  </si>
  <si>
    <t>Figure 14. Percentage of adults and children meeting physical activity guidelines in NSW (2005 - 2023)</t>
  </si>
  <si>
    <t>Guideline for children: one hour or more of vigorous or moderate physical activity each day</t>
  </si>
  <si>
    <t xml:space="preserve">Guideline for adults: at least 150 minutes of moderate or vigorous activity in a week </t>
  </si>
  <si>
    <t>NSW Government - Health Stats NSW. (2025, May). Longitudinal data (2005 to 2023) on Physical activity in children (girls vs boys), benchmarked to guidelines.</t>
  </si>
  <si>
    <t>NSW Government - Health Stats NSW. (2025, May). Longitudinal data (2005 to 2023) on Physical activity in adults (women vs men), benchmarked to guidelines.</t>
  </si>
  <si>
    <t>Notes on physical activity guidelines:</t>
  </si>
  <si>
    <t>Period</t>
  </si>
  <si>
    <t>% Overweight and obese</t>
  </si>
  <si>
    <t>% More than 2 hours of screentime</t>
  </si>
  <si>
    <t>% meets physical activity guidelines</t>
  </si>
  <si>
    <t>Health Stats NSW — physical activity, screen time and weight status for children, NSW 2005–2023.</t>
  </si>
  <si>
    <t>Figure 15. Data trends on physical activity, screen time and obesity rates of children aged 5 to 17 in NSW</t>
  </si>
  <si>
    <t>Poor health
 or injury</t>
  </si>
  <si>
    <t>Wrong age/too old/too young</t>
  </si>
  <si>
    <t>Increasing age/
too old</t>
  </si>
  <si>
    <t>Doesn't like
 physical activity</t>
  </si>
  <si>
    <t>Disability</t>
  </si>
  <si>
    <t>Can't afford it/
can't afford 
transport</t>
  </si>
  <si>
    <t>Too lazy</t>
  </si>
  <si>
    <t>Already does 
enough</t>
  </si>
  <si>
    <t>Not enough time/
too many other commitments</t>
  </si>
  <si>
    <t>Not a priority</t>
  </si>
  <si>
    <t>Don’t like sport/physical activity</t>
  </si>
  <si>
    <t>Nobody to do
 it with</t>
  </si>
  <si>
    <t>Can't afford it</t>
  </si>
  <si>
    <t>Poor health 
or injury</t>
  </si>
  <si>
    <t>Fear of injury</t>
  </si>
  <si>
    <t>Not value for money/not 
worth it</t>
  </si>
  <si>
    <t>Physical job</t>
  </si>
  <si>
    <t>No opportunities/
facilities/clubs
 in my areas</t>
  </si>
  <si>
    <t>The weather</t>
  </si>
  <si>
    <t>No longer
 interested</t>
  </si>
  <si>
    <t>Not good enough</t>
  </si>
  <si>
    <t>Too busy 
doing children's activities</t>
  </si>
  <si>
    <t>Waiting list</t>
  </si>
  <si>
    <t>Looking after child/ren</t>
  </si>
  <si>
    <t>Nobody to 
do it with</t>
  </si>
  <si>
    <t>No transport/
can't get there</t>
  </si>
  <si>
    <t>Not familiar with activity/rules</t>
  </si>
  <si>
    <t>No transport/can't get there</t>
  </si>
  <si>
    <t>Too competitive</t>
  </si>
  <si>
    <t>Too competitve</t>
  </si>
  <si>
    <t>Fear of discrimination</t>
  </si>
  <si>
    <t>Pregnancy</t>
  </si>
  <si>
    <t>Not culturally appropriate</t>
  </si>
  <si>
    <t>No longer interested/
don't like it</t>
  </si>
  <si>
    <t>Focus on or move 
to a different activity/sport</t>
  </si>
  <si>
    <t>AusPlay survey results for NSW July 2024 -June 2025, excerpt from tables 12 and 13</t>
  </si>
  <si>
    <t>Barriers for Adults</t>
  </si>
  <si>
    <t>% of adults surveyed</t>
  </si>
  <si>
    <t>% of children surveyed</t>
  </si>
  <si>
    <t>Barriers for Children</t>
  </si>
  <si>
    <t>Appendix 3. Barriers to participating in sports for adults and children (AusPlay Survey 2025)</t>
  </si>
  <si>
    <t>Age group</t>
  </si>
  <si>
    <t>40-54 years</t>
  </si>
  <si>
    <t>55-64 years</t>
  </si>
  <si>
    <t>65-74 years</t>
  </si>
  <si>
    <t>75+ years</t>
  </si>
  <si>
    <t>AusPlay Focus - Older Australian's participation in sport and physical activity (2018)</t>
  </si>
  <si>
    <t>% Share of survey participants exercising at least once per year</t>
  </si>
  <si>
    <t>Females</t>
  </si>
  <si>
    <t>Males</t>
  </si>
  <si>
    <t>Figure 19. Base level participation in sports (once per year) by age group</t>
  </si>
  <si>
    <t>Recipient Organisation</t>
  </si>
  <si>
    <t>Project Title</t>
  </si>
  <si>
    <t>Project Location</t>
  </si>
  <si>
    <t>Total Amount Awarded</t>
  </si>
  <si>
    <t>Brief Project Description</t>
  </si>
  <si>
    <t>Eastlakes Sports Club Ltd</t>
  </si>
  <si>
    <t>Multi-sports for our Younger Community</t>
  </si>
  <si>
    <t>Eastlakes Sports Club</t>
  </si>
  <si>
    <t>As part of the transformation of our Sports Club from being a traditional 'Bowlo' for the older community, the club members (at our recent AGM) voted unanimously for a Resolution that the Directors create a vision for the club that focuses on providing a range of fun, structured sports and cultural activities for our culturally diverse and burgeoning community of Eastlakes (and surrounding suburbs).  Our goal is to attract younger visitors, who in turn become members of the future.  Eastlakes is transforming from what was once a low socio-economic community to one that has younger more affluent families moving in.</t>
  </si>
  <si>
    <t>2022-23</t>
  </si>
  <si>
    <t>St George Randwick Hockey Club Incorporated</t>
  </si>
  <si>
    <t>Multi-Purpose Hockey Field Divider Pads</t>
  </si>
  <si>
    <t>St George Hockey Centre</t>
  </si>
  <si>
    <t>The funds will be used to purchase Multi-Purpose Hockey Field Dividers pads, which will be used for hockey training and games (including junior games) to divide one full size pitch in half or quarters for small sided games.  </t>
  </si>
  <si>
    <t>Ramsgate Rams Junior Australian Football Club</t>
  </si>
  <si>
    <t>Safety Netting at Tonbridge Street Reserve</t>
  </si>
  <si>
    <t>Tonbridge Street Reserve</t>
  </si>
  <si>
    <t>To erect safety netting at southern and northern ends of the oval to stop footballs going onto the road. We have kids that regularly run onto the road to collect a ball while there is lots of traffic in the surrounding roads.</t>
  </si>
  <si>
    <t>Rockdale Seniors Basketball Club Incorporated</t>
  </si>
  <si>
    <t>Rockdale Seniors Basketball Club Program</t>
  </si>
  <si>
    <t>PCYC Rockadale</t>
  </si>
  <si>
    <t>To increase regular and on-going sporting activities for seniors from Culturally and Linguistically diverse community.</t>
  </si>
  <si>
    <t>Georges River 16ft Sailing Club</t>
  </si>
  <si>
    <t>Youth &amp; Volunteer Life Jackets</t>
  </si>
  <si>
    <t>The purchase of 80 child &amp; youth &amp; 20 adult dinghy sailing life jackets for use by participants of the club's junior, tackers, Try Sailing and regatta events held at the club and the volunteers who support these programs.</t>
  </si>
  <si>
    <t>Ice Zoo Skating Club Incorporated</t>
  </si>
  <si>
    <t>Jump Start, Spin Smart: Figure Skating High Performance Development Program</t>
  </si>
  <si>
    <t>Ice Zoo Skating Rink</t>
  </si>
  <si>
    <t>“JumpStart SpinSmart”, Ice Zoo Skating Club’s equipment-based program is located at Ice Zoo Skating Rink in Mascot. Implemented to support our members of all ages and abilities through specialised off-ice spinners and skating harnesses for training and development. It seeks to support Learn to Skate levels and build confidence for our growing community of Adult Skaters right through to enhancing our competitive skaters abilities and offering world class facilities for elite level skaters. The club champions skaters living with disabilities. Specialised equipment will support Inclusive Skaters, especially neurodiverse skaters, in achieving their goals in a safe environment with their coaches.</t>
  </si>
  <si>
    <t>Pagewood Botany Football Club Inc</t>
  </si>
  <si>
    <t>Female Storage facilities Upgrade</t>
  </si>
  <si>
    <t>Jellicoe Park</t>
  </si>
  <si>
    <t>- Upgrade of female changerooms</t>
  </si>
  <si>
    <t>Alexandria Dukes RFC Incorporated</t>
  </si>
  <si>
    <t>Alexandria Dukes Sports Access 2022</t>
  </si>
  <si>
    <t>Booralee Park</t>
  </si>
  <si>
    <t>Proceeds from this grant will be allocated to acquire required equipment for both Rugby Union and Netball teams operated by the club</t>
  </si>
  <si>
    <t>Arncliffe Scots Baseball Club Inc</t>
  </si>
  <si>
    <t>Club Scoreboard Project</t>
  </si>
  <si>
    <t>Production Ave Rockdale 2217</t>
  </si>
  <si>
    <t>The supply and installation of an AusSport Scoreboard at the Club's fields at Phil Austin Baseball Ground, Production Avenue, Kogarah</t>
  </si>
  <si>
    <t>2023-24</t>
  </si>
  <si>
    <t>Coogee United Football Club</t>
  </si>
  <si>
    <t>Providing High Quality Football Facilities for Women</t>
  </si>
  <si>
    <t>Bunnerong Rd Maroubra 2036</t>
  </si>
  <si>
    <r>
      <rPr>
        <sz val="12"/>
        <color theme="1"/>
        <rFont val="Calibri"/>
        <family val="2"/>
      </rPr>
      <t>Our initiative is to provide high quality, yet affordable football programs to female and non-binary participants within our community. Our initiative focuses on two key areas:
‍
1) Safe, high quality training grounds
‍
2) Female appropriate kit including shorts and playing shirts
‍
3) Adequate training equipment</t>
    </r>
  </si>
  <si>
    <t>Hillsdale Bowling &amp; Recreation Club LTD</t>
  </si>
  <si>
    <t>Purchase Bowls Equipment for Increased Participation</t>
  </si>
  <si>
    <t>49 Rhodes St Maroubra 2036</t>
  </si>
  <si>
    <t>Club Hillsdale is purchasing lawn bowls equipment for increased participation of the sport. Club Hillsdale intend to use this equipment for school programs with St Spyridon College &amp; Matraville Sports High School, as well as our Jack Attack Programs aimed supplying smaller bowls for female &amp; junior participation.</t>
  </si>
  <si>
    <t>ICE ZOO SKATING CLUB INCORPORATED</t>
  </si>
  <si>
    <t>Project Connect: Ice Zoo Skating Club Website &amp; Community Engagement Platform</t>
  </si>
  <si>
    <t>689 Gardeners Rd Heffron 2020</t>
  </si>
  <si>
    <t>Project Connect will streamline and enhance Club operations via the creation of a tailored website. Providing a platform for policies, safe sport practices, forms, support for skaters of all ages/levels, an online presence to encourage new members and members space containing digital content to support members in their skating journey.</t>
  </si>
  <si>
    <t>Maccabi Hakoah Feds FC (Football Club) Inc</t>
  </si>
  <si>
    <t>Qualified Coaching</t>
  </si>
  <si>
    <t>79 Corish Cir Maroubra 2036</t>
  </si>
  <si>
    <t>We would like to provide qualified and experienced assistant coaches for all of our NPL2 youth teams in 2024. These coaches require C License qualification which is offered through Football Australia.</t>
  </si>
  <si>
    <t>Mascot Junior Rugby League Football Club</t>
  </si>
  <si>
    <t>Gym Equipment update</t>
  </si>
  <si>
    <t>O'Riordan St Heffron 2020</t>
  </si>
  <si>
    <t>The gym equipment need to be replenished and updated for the safety of all the participants</t>
  </si>
  <si>
    <t>Pagewood Botany Football Club</t>
  </si>
  <si>
    <t>Stay and Play Program</t>
  </si>
  <si>
    <t>1 Park Pde Maroubra 2035</t>
  </si>
  <si>
    <r>
      <rPr>
        <sz val="12"/>
        <color theme="1"/>
        <rFont val="Calibri"/>
        <family val="2"/>
      </rPr>
      <t>Focus on a non-competitive participation program, focus is on training, enhancing basic skills, fun and teamwork.
‍
Playing small sided games to introduce women to football and increase skills and confidence.</t>
    </r>
  </si>
  <si>
    <t>Ramsgate Rams Junior Australian Football Club Inc</t>
  </si>
  <si>
    <t>Tonbridge Street Reserve Goal Nets</t>
  </si>
  <si>
    <t>Tonbridge St Rockdale 2217</t>
  </si>
  <si>
    <r>
      <rPr>
        <sz val="12"/>
        <color theme="1"/>
        <rFont val="Calibri"/>
        <family val="2"/>
      </rPr>
      <t>Ramsgate Rams AFL, Ramsgate Cricket Club,  Ramsgate Public School and the general public will benefit from the installation of goal nets.
‍
Children are often chasing balls that go onto a busy road. The goal nets will reduce this from happening.</t>
    </r>
  </si>
  <si>
    <t>Subsidise the increase, regular and on-going participation in Basketball</t>
  </si>
  <si>
    <t>9 Ador Ave Rockdale 2216</t>
  </si>
  <si>
    <t>We have participants of all ages and the overall cost living  continues to increase significantly causing it to be extremely hard to maintain and encourage return participation and new members. This grant will allow us to attract more players by subsidising the court fees and also offering some apparel.</t>
  </si>
  <si>
    <t>St George District Athletic Club Inc</t>
  </si>
  <si>
    <t>New Javelins</t>
  </si>
  <si>
    <t xml:space="preserve"> Rockdale 2217</t>
  </si>
  <si>
    <t>Purchase new javelins to enable current athletes primarily young women to be able to train with international standard javelins.</t>
  </si>
  <si>
    <t>ST GEORGE RANDWICK HOCKEY CLUB INCORPORATED</t>
  </si>
  <si>
    <t>Female Friendly Upgrade to Change Room Shower Facilities</t>
  </si>
  <si>
    <t>96 Mutch Ave Rockdale 2216</t>
  </si>
  <si>
    <t>The clubs home and away dressing rooms shower area have no cubicles, to allow for the showers to be used with individual privacy.   There are three shower facilities (six in total) in the home and away dressing rooms.  These are open areas and provide no privacy for users.</t>
  </si>
  <si>
    <t>Sydney Arrows Ice Racing Club</t>
  </si>
  <si>
    <t>Short Track Speed Skating Development</t>
  </si>
  <si>
    <r>
      <rPr>
        <sz val="12"/>
        <color theme="1"/>
        <rFont val="Calibri"/>
        <family val="2"/>
      </rPr>
      <t>1)Continue to subsidise rink hire costs and organise land training events to retain our existing members.
‍
2)Run come and try events to attract new members to our sport and make up for organic attrition  
‍
3)    Develop young coaches for our club and sport</t>
    </r>
  </si>
  <si>
    <t>Mascot Kings Football Club</t>
  </si>
  <si>
    <t>Replace damaged soccer goals to meet our club's goals</t>
  </si>
  <si>
    <t>2024-25</t>
  </si>
  <si>
    <t>South Sydney Mount Carmel Junior Cricket Club</t>
  </si>
  <si>
    <t>Training program</t>
  </si>
  <si>
    <t>South Sydney Mount Carmel Junior Cricket CLub</t>
  </si>
  <si>
    <t>Purchase of critical cricket training and match equipment for season 2026</t>
  </si>
  <si>
    <t>Ramsgate RSL Cricket Club</t>
  </si>
  <si>
    <t>Cricket Participation</t>
  </si>
  <si>
    <t>Ramsgate RSL Football Club</t>
  </si>
  <si>
    <t>Football goals replacement project</t>
  </si>
  <si>
    <t>Rockdale rugby</t>
  </si>
  <si>
    <t>Scoreboard grant</t>
  </si>
  <si>
    <t>Increase regular and on-going participation in playing Basketball</t>
  </si>
  <si>
    <t>St George District Athletic Club</t>
  </si>
  <si>
    <t>Equipment</t>
  </si>
  <si>
    <t>Australian Chinese Sports Club</t>
  </si>
  <si>
    <t>Summer Cup Soccer Touranment</t>
  </si>
  <si>
    <t>Lily's Footbal Stadium Seven Hills</t>
  </si>
  <si>
    <t>This Australian Chinese Sports Club (ACSC) is organising a Summer Cup of Soccer competition for 14 Sundays that involves just under 200 players.</t>
  </si>
  <si>
    <t>Schofields Junior Rugby League Club Incorporated</t>
  </si>
  <si>
    <t>Game Day Set Up</t>
  </si>
  <si>
    <t>Galungara Park, Farmland Drive Schofields</t>
  </si>
  <si>
    <t>We are starting a new rugby league club, this project is to set up the kids with all the training gear they will need.</t>
  </si>
  <si>
    <t>Rooty Hill Junior Rugby Union Club T/a Western Raptors JRUC</t>
  </si>
  <si>
    <t>Western Raptors Junior Rugby Union Club</t>
  </si>
  <si>
    <t>Mittigar Reserve</t>
  </si>
  <si>
    <t>Provide quality training and equipment facility use to the western Sydney community. Reduce the barriers for low socioeconomic households to participate in Rugby Union. Supply team uniform as a way of feeling included and a sense of belonging  to all children no matter their background. Assist in programs to engage participation within the women's, girls and under-represented population.</t>
  </si>
  <si>
    <t>Riverstone Junior Rugby League Club</t>
  </si>
  <si>
    <t>Basil Andrew Sports Field</t>
  </si>
  <si>
    <t>Riverstone Park</t>
  </si>
  <si>
    <t>We do not have enough seating and pathways at the field, we have space that we would like to develop with Tiered seating/ grandstand for spectator viewing. The grass space is not suitable during winter as it is either wet, or the grass hasn't been cut with spectators often complaining about the conditions not been suitable. Joining up pathways and having the seating will make for a better experience and option to sit on tiered/ grandstand seating in the sun watching the sports played, will provide a much better experience for the community.</t>
  </si>
  <si>
    <t>Marayong FC</t>
  </si>
  <si>
    <t>Marayong FC Marquees</t>
  </si>
  <si>
    <t>Harvey Park, Benalla Crescent Marayong 2148</t>
  </si>
  <si>
    <t>Provide shelter for our members in the way of Marquees during game days and gala days.  This would cover off both sections of the fields for seniors and juniors.</t>
  </si>
  <si>
    <t>Glenwood Redbacks Soccer Club</t>
  </si>
  <si>
    <t>Miniroos Cooperative Training Program</t>
  </si>
  <si>
    <t>Forman Reserve</t>
  </si>
  <si>
    <t>Professional externally run program designed to train both the coaches and players in our miniroos football program for our U5 to U8 age group, both male and female. Program runs through the full winter soccer season.</t>
  </si>
  <si>
    <t>Blacktown Pony Club Incorporated</t>
  </si>
  <si>
    <t>Blacktown Pony Club Upgrade Of Show Jumping Equipment Project</t>
  </si>
  <si>
    <t>Shanes Park Reserve</t>
  </si>
  <si>
    <t>Blacktown Pony Club, located in Shanes Park in the the rural outskirts of Blacktown LGA, are a dedicated family orientated club who have been teaching riders of all ages and abilities of the Blacktown and surrounding community for well over 50 years. We are applying for this grant to purchase new Show Jumping equipment for our Pony Club. Our current equipment is old, in poor condition, outdated, unsafe and extremely heavy. By providing safe and modern equipment we would encourage new membership, have very excited existing members, and allow our club to host larger and greater events.</t>
  </si>
  <si>
    <t>Blacktown District Cricket Club Incorporated</t>
  </si>
  <si>
    <t>Equipment &amp; Training Support BDCC</t>
  </si>
  <si>
    <t>Joe McAleer Park, Glendenning NSW 2761</t>
  </si>
  <si>
    <t>Blacktown District Cricket Club is the only representative cricket club in the Sydney Premier Cricket Competition. We are a premier club based in Blacktown that provides a direct pathway for participants to Cricket NSW and Cricket Australia honours. The funding from this project will contribute to purchasing cricket equipment/balls, upgrading our cricket netting system. As well as staff development training through a Multicultural Awareness Workshop.</t>
  </si>
  <si>
    <t>Africa United Rugby League Incorporated</t>
  </si>
  <si>
    <t>Purchase of uniform, equipment and training programs</t>
  </si>
  <si>
    <t>Exeter Farm Reserve, Glenwood</t>
  </si>
  <si>
    <t>This funding is required to provide new rugby league uniforms and jerseys (jerseys, shorts, socks, bag and polo shirt) to our U/16 and U/18 teams (approx. 60 members). As well as equipment to help facilitate our training and seasonal programs. We are hoping to recommence our female team, which participated in 2017, and this funding will help support with the awareness of our club. We are also looking to train our volunteers by participating in a multicultural awareness workshop.</t>
  </si>
  <si>
    <t>Lalor Park Junior Rugby League Club</t>
  </si>
  <si>
    <t>Lalor Park Kookas JRL Equipment</t>
  </si>
  <si>
    <t>Cavanagh Reserve</t>
  </si>
  <si>
    <t>To provide sufficient and adequate training equipment for Lalor Park Kookas Junior Rugby League to train and play in the Parramatta competition</t>
  </si>
  <si>
    <t>Oakhurst Dolphins Netball Club Inc</t>
  </si>
  <si>
    <t>Keeping The Dolphins On The Court</t>
  </si>
  <si>
    <t>Mittigar Reserve Hassall Grove</t>
  </si>
  <si>
    <t>Purchase of uniforms and training shirts to minimise cost associated with start up and continuation of club sports. Cover the cost of associations fees for volunteers / non players being committee members, team coaches and umpires</t>
  </si>
  <si>
    <t>Norwest Rugby Incorporated</t>
  </si>
  <si>
    <t>Norwest Junior Rugby Girls Development Program</t>
  </si>
  <si>
    <t>Alwyn Lindfield Reserve</t>
  </si>
  <si>
    <t>This project is to assist in the retention and growth of our girls rugby stream across both the XV and 7s version of the game. We are the only junior rugby union club in the Riverstone electorate providing avenues for girls to be active in the various forms of the game. We are seeking assistance to provide suitable uniforms, equipment, shade protection and upskilling of our girls coaches to drive more engagement and growth in this activity.</t>
  </si>
  <si>
    <t>NSW Powerchair Football Association</t>
  </si>
  <si>
    <t>Powerchair Football Development Program</t>
  </si>
  <si>
    <t>Valentine Sports Park</t>
  </si>
  <si>
    <t>To help fund a development program which provides participants with no previous experience an entry level development program, including low level competition, so when first joining the sport, they can be supported in developing the necessary skills to participate.</t>
  </si>
  <si>
    <t>Kings Langley SFC</t>
  </si>
  <si>
    <t>Match day and training video recording hardware and software</t>
  </si>
  <si>
    <t>Lynwood Park</t>
  </si>
  <si>
    <t>The purchase of a hardware and software package (camera, tripod and access to AI-based automatic video analysis software) to enable training sessions and weekend matches to be filmed and analysed to assist in the development of both coaches and players.</t>
  </si>
  <si>
    <t>Marsden Park FC</t>
  </si>
  <si>
    <t>Marsden Park FC's Veo Development Program</t>
  </si>
  <si>
    <t>Elara Reserve</t>
  </si>
  <si>
    <t>The program involves the purchase of Veo camera equipment which will be placed at our home ground, Elara Reserve, and it will record, live stream and provide statistics on players in order to increase player development. The recording of games also helps the coaching of referees by allowing senior referees to review and provide feedback.</t>
  </si>
  <si>
    <t>Lourdes Soccer Club Inc</t>
  </si>
  <si>
    <t>Lourdes Soccer Club Football Program</t>
  </si>
  <si>
    <t>Best Road Reserve</t>
  </si>
  <si>
    <t>The program aims to increase regular and on-going participation in the football in the community as well as assisting in maintaining the quality of service to the members of the Lourdes Soccer Club by updating the equipment for the teams of the club to ensure the right equipment is provided to the participants.</t>
  </si>
  <si>
    <t>Eastern Creek Pioneers Soccer Club</t>
  </si>
  <si>
    <t>Gala Day Essential Equipment Upgrade and community campaign</t>
  </si>
  <si>
    <t>Morreau Reserve</t>
  </si>
  <si>
    <t>The Canteen service is an integral part of soccer uniting players and spectators from clubs to converse and partake in a sense of community. Due to vandalism and break and enter the Eastern Creek Pioneer Soccer Club equipment needs to be replaced and upgraded to give us the opportunity to reignite the appeal and passion of local families but also to enable us to hold our proposed 2023 Mini-Roos Gala Day on 27 AUG 2023 and give us the potential opportunity to host finals in the BDSFA,</t>
  </si>
  <si>
    <t>Coaching staff training and equipment</t>
  </si>
  <si>
    <t>Galungara Park</t>
  </si>
  <si>
    <t>Setting the coaching staff for the junior teams with all the equipment they need to coach and train their team.  We want to make it easy for them and not cost them any money, as it's hard to get volunteers.</t>
  </si>
  <si>
    <t>Hockey Blacktown Incorporated</t>
  </si>
  <si>
    <t>Shelving And Storage Cupboards For Seven Hills Scorpions HC</t>
  </si>
  <si>
    <t>Grantham Reserve</t>
  </si>
  <si>
    <t>Seven Hills Scorpions now have a lockable storage space but no shelving or cupboards.  Funds provided will be used to purchase 2 storage cupboards for uniforms and smaller items such as whistles, balls and mouthguards.  The shelving will be used for the storage of larger equipment such as goalkeeper kits, equipment bags, ball and first aid bags.</t>
  </si>
  <si>
    <t>St Bernadette's Netball Club INC</t>
  </si>
  <si>
    <t>Provide Subsidised Registration</t>
  </si>
  <si>
    <t>International Peace Park</t>
  </si>
  <si>
    <t>Having the ability to provide subsidised registration for our senior players and volunteers would assist in removing a barrier to participate in netball as many of our target audience find it difficult to find the funds to pay the costs of registration.</t>
  </si>
  <si>
    <t>Provide website to undertake administrative duties</t>
  </si>
  <si>
    <t>To purchase technology to build our website and communicate more efficiently with our members.  New technology will also allow us to provide up-to-date, relevant information for St Bernadette's netball club, players and families.</t>
  </si>
  <si>
    <t>Wireless communications kits to assist development of beginner Game Leaders</t>
  </si>
  <si>
    <t>This project would enable the purchase of wireless comms kits for our MiniRoo Game Leaders. These kits will allow qualified referees within the club to provide real-time advice to beginner MiniRoo game leaders during game situations on things such as positioning and interactions with players. It is anticipated that these kits will mostly be used in training situations to avoid overwhelming and distracting our youngest Game Leaders during games when their complete focus should be on interacting with and mentoring the Under 5 to Under 11 players they are working with.</t>
  </si>
  <si>
    <t>Sydney Huskies Basketball Inc.</t>
  </si>
  <si>
    <t>Provide Complete Player Uniforms</t>
  </si>
  <si>
    <t>Kevin Betts Stadium</t>
  </si>
  <si>
    <t>The project aims to provide subsidised full player uniforms for new players.</t>
  </si>
  <si>
    <t>Provide Tablet Computer for Player Registrations, Accounting, and Marketing Purposes</t>
  </si>
  <si>
    <t>Funding required to secure a mobile solution that can serve as both a tool for player registration, accounting (Square payments), and marketing (Canva, web design, and social media channels management).</t>
  </si>
  <si>
    <t>Eastern Creek Pioneer Soccer Club</t>
  </si>
  <si>
    <t>Website Development</t>
  </si>
  <si>
    <t>Being a smaller club we haven't had the funding to develop a website so this funding would be used to create a website for the club</t>
  </si>
  <si>
    <t>Seven Hills Toomgabbie Cricket Club</t>
  </si>
  <si>
    <t>Seven Hills Toongabbie Cricket Club</t>
  </si>
  <si>
    <t>Best Road Park</t>
  </si>
  <si>
    <t>The grant will be used to increase participation in sport (Cricket) in our area. This increase participation will be aimed at young boys and girls who want to learn the game of cricket. The grant will serve with three purposes:</t>
  </si>
  <si>
    <t>Koomooloo Cres Mount Druitt 2770</t>
  </si>
  <si>
    <t>This funding is required to provide new rugby league uniforms and equipment for our U16, U18, senior and female teams and volunteers. This will aid our club to facilitate our training and seasonal programs. We are also looking to train our volunteers by participating in a Club Strategy Workshop.</t>
  </si>
  <si>
    <t>AquaBlitz Toongabbie Swim Club</t>
  </si>
  <si>
    <t>Replacement of broken Dolphin stopwatches</t>
  </si>
  <si>
    <t>78 Best Rd Prospect 2147</t>
  </si>
  <si>
    <t>AquaBlitz Toongabbie use the Dolphin stopwatches for club racing. These were originally purchased a few years ago. Many units have now stopped working.</t>
  </si>
  <si>
    <t>Winten Dr Blacktown 2761</t>
  </si>
  <si>
    <t>We are a premier club based in Blacktown that provides a direct pathway for participants to Cricket NSW and Cricket Australia honours. The funding from this project will contribute to purchasing cricket equipment/balls, upgrading our cricket netting system. As well as staff development training through a Multicultural Awareness Workshop.</t>
  </si>
  <si>
    <t>Eastern Creek Pioneer Soccer Club Inc.</t>
  </si>
  <si>
    <t>Replacement of Club Jerseys and Club Training Equipment</t>
  </si>
  <si>
    <t>Church St Mount Druitt 2766</t>
  </si>
  <si>
    <r>
      <rPr>
        <sz val="12"/>
        <color theme="1"/>
        <rFont val="Calibri"/>
        <family val="2"/>
      </rPr>
      <t>Replacement of Old playing jerseys and training equipment.
‍
By replacing these club owned jerseys and purchasing new training equipment, players/members will look and feel like they are a part of a 'professional' community run club.</t>
    </r>
  </si>
  <si>
    <t>GenX Sports Club</t>
  </si>
  <si>
    <t>Planning Workshop to facilitate club growth</t>
  </si>
  <si>
    <t>230 Meurants Ln Winston Hills 2768</t>
  </si>
  <si>
    <t>We will be engaging ClubMap to provide us a planning workshop that will result in key deliverables like Club Health Check, Strategic Plan (identifying strategic pillars, facilities and values), Operational Plan and Revenue Plan that will allow us to facilitate club growth and increase participation from the community.</t>
  </si>
  <si>
    <t>Glenwood Redbacks Soccer Club Inc</t>
  </si>
  <si>
    <t>2024 Miniroos Co-operative Training</t>
  </si>
  <si>
    <t>Forman Ave Winston Hills 2768</t>
  </si>
  <si>
    <t>Professional co-operative training program run by qualified Coaches and providing the training and development for our U5-U8 players during the season. Also offering a "Coach the Coaches" learning experience for our volunteer parent team officials.</t>
  </si>
  <si>
    <t>Historic Group N Association NSW Inc</t>
  </si>
  <si>
    <t>Driving Skills Training of females and males</t>
  </si>
  <si>
    <t>Sydney Motorsport Park Prospect 2766</t>
  </si>
  <si>
    <t>Our objective is to instruct the younger as well as older Females and Males the skills to drive competitively in race cars with proper discretion on the racetrack and on our public roads. We are also attempting to encourage more drivers into the sport of Motorsport Australia.</t>
  </si>
  <si>
    <t>Purchase of 4 Goal Keeper Kits for Hockey Blacktown</t>
  </si>
  <si>
    <t xml:space="preserve"> Winston Hills 2147</t>
  </si>
  <si>
    <t>Hockey Blacktown is introducing Goalkeepers to its local programme.  As older children come on board we need larger kits to accommodate their size so that they too can have a go at keeping.</t>
  </si>
  <si>
    <t>Training shirts for all Juniors</t>
  </si>
  <si>
    <t>Benalla Cres Blacktown 2148</t>
  </si>
  <si>
    <t>To encourage new signups &amp; help members with the cost of living, we would like to offer our Junior players complimentary training shirts.</t>
  </si>
  <si>
    <t>Female Only Development Programs</t>
  </si>
  <si>
    <t>Female Development Programs - $6250. Using Stella Training Academy we would like to provide our female members the opportunity to participate in FEMALE only skills sessions. This price is including a take home training ball for those who complete the course.</t>
  </si>
  <si>
    <t>Marsden Park Galaxy Football Club</t>
  </si>
  <si>
    <t>Education and assistance for Club Coaches</t>
  </si>
  <si>
    <t>Elara Blvd Londonderry 2765</t>
  </si>
  <si>
    <t>Marsden Park has a diverse community that enjoys playing soccer. The club is growing dramatically and within 4 years has over 800 active members. Unfortunately these teams only have the support of local volunteer parents whom need support and education on how to play both professionally and whilst having fun.</t>
  </si>
  <si>
    <t>NEPALESE RECREATIONAL CLUB INCORPORATED</t>
  </si>
  <si>
    <t>Tennis Skill Development: Purchase of New equipments</t>
  </si>
  <si>
    <t>Blacktown Rd Blacktown 2148</t>
  </si>
  <si>
    <t>To enhance the recreational experiences and participation of multicultural, Senior, ladies and kids' members, we need funding to acquire essential Tennis equipment and also hire qualified tennis coach. This investment will not only contribute to the overall well-being of our members but also empower us to continue providing high-quality events.</t>
  </si>
  <si>
    <t>NSW INDOOR CRICKET INC</t>
  </si>
  <si>
    <t>Junior Academies</t>
  </si>
  <si>
    <t>20 Distribution Pl Winston Hills 2147</t>
  </si>
  <si>
    <t>There are 6 separate academies U14, U16 and U18 Boys and Girls. The purpose of these academies is to grow the sport of indoor cricket and encourage players to participate in the representative pathway programs. Experienced coaches deliver academy programs developing skills as well as application to game scenarios.</t>
  </si>
  <si>
    <t>NSW Tonga Netball Association Inc</t>
  </si>
  <si>
    <t>Pacific Netball Cup</t>
  </si>
  <si>
    <t xml:space="preserve"> Blacktown 2148</t>
  </si>
  <si>
    <t>Pasifika all nations netball tournament, held to benefit all netball athletes. This tournament will allow Pasifika and non-Pasifika athletes to represent their country in a netball tournament. Outcomes expected from this tournament - health benefits from exercising, participation of minority groups in a community program.</t>
  </si>
  <si>
    <t>Plumpton Braves Baseball Club</t>
  </si>
  <si>
    <t>Plumpton Braves Updated Equipment</t>
  </si>
  <si>
    <t>Bottles Rd Mount Druitt 2761</t>
  </si>
  <si>
    <t>The entire club will benefit. Players will have brand new equipment that is safe, to ensuring we as a club have adequate up to date and SAFE equipment (catchers gear, helmets etc) especially as we buy out of our own pocket! We could do with a new PA system, too!</t>
  </si>
  <si>
    <t>Quakers Hill Netball Club Incorporated</t>
  </si>
  <si>
    <t>Developing future coaches and umpires program.</t>
  </si>
  <si>
    <t xml:space="preserve"> Riverstone 2763</t>
  </si>
  <si>
    <t>Run a thorough foundation coaching and umpiring course, focusing on developing and nuturing the youth in our club to produce qualified capable umpires and coaches. Also increasing the skill of existing foundation level. The club and players benefit as it allows the club to grow taking on more players annually.</t>
  </si>
  <si>
    <t>Quakers Hill Pirates Baseball Club</t>
  </si>
  <si>
    <t>Better Training for our members</t>
  </si>
  <si>
    <t>Will benefit our members by improving their batting skills. Age range will be from 10yr olds up to our senior teams. They will be in the batting tunnels training of the machine  saving our pitchers arms by not pitching to them, then that improves arm care.</t>
  </si>
  <si>
    <t>St. Patrick's Junior Rugby League Club Incorprorated</t>
  </si>
  <si>
    <t>Sport for all</t>
  </si>
  <si>
    <t>The Ponds Blvd Riverstone 2769</t>
  </si>
  <si>
    <t>Improve and increase participation and inclusion in community rugby league for girls, women and individuals with disability to create positive community engagement and improve physical and social emotional wellbeing of children, young people and adults in a safe and inclusive environment.</t>
  </si>
  <si>
    <t>The Kaizen Foundation</t>
  </si>
  <si>
    <t>Future Champions</t>
  </si>
  <si>
    <r>
      <rPr>
        <sz val="12"/>
        <color theme="1"/>
        <rFont val="Calibri"/>
        <family val="2"/>
      </rPr>
      <t>Introductory program to Judo and Brazilian jiujitsu aiming to increase youth participation in sports including those that do not engage in group activities, students with learning disabilities and behaviour issues. 
‍
Our program aims to improve students physical and mental health while building positive relationships between , students, teachers and family.</t>
    </r>
  </si>
  <si>
    <t>Western Magic Australian Football Club</t>
  </si>
  <si>
    <t>Indigenous Round</t>
  </si>
  <si>
    <t>Eastern Rd Blacktown 2766</t>
  </si>
  <si>
    <t>Fully participate in the AFL Sydney's Indigenous Round in 2024 and beyond. This round acknowledge the contribution of First Nations people to the both to the game AFL and our broader community.</t>
  </si>
  <si>
    <t>Keep them in Sport</t>
  </si>
  <si>
    <t xml:space="preserve"> Mount Druitt 2761</t>
  </si>
  <si>
    <t>Keeping western Sydney youth and woman in the sport of rugby Union by providing a safe and inclusive sporting programs.</t>
  </si>
  <si>
    <t>BLACKTOWN CITY JUNIOR RUGBY LEAGUE CLUB INCORPORATED</t>
  </si>
  <si>
    <t>Scoreboard Purchase</t>
  </si>
  <si>
    <t>Doonside Little Athletics Centre</t>
  </si>
  <si>
    <t>High Jump covers and poles</t>
  </si>
  <si>
    <t>Africa United Rugby League</t>
  </si>
  <si>
    <t>Funding to support Uniform and Training Programs</t>
  </si>
  <si>
    <t>Minchinbury Jets Soccer Club Incorporated</t>
  </si>
  <si>
    <t>New training equipment, facilitating 'Come &amp; Try' sessions</t>
  </si>
  <si>
    <t>NSW Tonga Netball Association</t>
  </si>
  <si>
    <t>Heritage &amp; Hustle: Pasifika Netball Clinics</t>
  </si>
  <si>
    <t>Keep them in sport- No barriers</t>
  </si>
  <si>
    <t>Western Raptors Rugby Club</t>
  </si>
  <si>
    <t>Club Equipment</t>
  </si>
  <si>
    <t>Western Raptors Rugby Club Incorporated</t>
  </si>
  <si>
    <t>Coaching upskilling, education and female coach recruitment</t>
  </si>
  <si>
    <t>Western Vikings jrlc incorporated</t>
  </si>
  <si>
    <t>Western Vikings Training &amp; Development Equipment Upgrade</t>
  </si>
  <si>
    <t>Seven Hills-Toongabbie RSL Cricket Club</t>
  </si>
  <si>
    <t>Upgrading Equipment, Uniforms &amp; Shade Structures to Support Junior and Female Cricket Participation</t>
  </si>
  <si>
    <t>Kellyville Ridge Cricket Club Inc</t>
  </si>
  <si>
    <t>Reduction of cost of match balls</t>
  </si>
  <si>
    <t>Quakers Hill Junior Rugby League Club</t>
  </si>
  <si>
    <t>Developing Players at Quakers Hill Destroyers</t>
  </si>
  <si>
    <t>Quakers Hill Little Athletics Centre</t>
  </si>
  <si>
    <t>Race Time Clocks</t>
  </si>
  <si>
    <t>Quakers Hill Pirates Softball Club</t>
  </si>
  <si>
    <t>Keeping our softball club thriving with strong member retention and access to crucial equipment and resources</t>
  </si>
  <si>
    <t>Quakers Hill Tigers Soccer club</t>
  </si>
  <si>
    <t>Volunteer Coach education</t>
  </si>
  <si>
    <t>Riverstone and District Little Athletics Centre Inc</t>
  </si>
  <si>
    <t>Event specific training program run by qualified coaches to support skills development for athletes</t>
  </si>
  <si>
    <t>First Aid Training for Club Volunteers</t>
  </si>
  <si>
    <t>Riverstone Schofields junior soccer club incorporated</t>
  </si>
  <si>
    <t>Inclusive Equipment Upgrade for Participation Growth and Access to Junior Football in Riverstone-Schofields Region</t>
  </si>
  <si>
    <t>The Ponds Cricket Club</t>
  </si>
  <si>
    <t>Equipment Purchase</t>
  </si>
  <si>
    <t>Blacktown City Netball Association</t>
  </si>
  <si>
    <t>GWS Fury NextGen Academy Program</t>
  </si>
  <si>
    <t>Housecats Volleyball Club</t>
  </si>
  <si>
    <t>4 'come and try' days plus team sports gear and equipment</t>
  </si>
  <si>
    <t>Kings Langley Panthers Netball Club</t>
  </si>
  <si>
    <t>Skills Workshops for players and coaches</t>
  </si>
  <si>
    <t>Marquees to support Norwest Rugby Club's junior teams during games and events</t>
  </si>
  <si>
    <t>NORWEST RUGBY INCORPORATED</t>
  </si>
  <si>
    <t>Coach, Referee, and First Aid Education &amp; Female Coach Recruitment</t>
  </si>
  <si>
    <t>NSW Indoor Cricket</t>
  </si>
  <si>
    <t>Indoor NSW Junior Academies</t>
  </si>
  <si>
    <t>Sydney Chinese Drum Art Troupe incorporated</t>
  </si>
  <si>
    <t>Fitness and recreation for aged people and special children service.</t>
  </si>
  <si>
    <t>Burwood Woodstock Community Centre outside and Burwood Park Community Centre outside.</t>
  </si>
  <si>
    <t>Organizing and Participating in Fitness Activities. inclusing Elderly light Volleyball, Taiji, Dumbbell exercise, and develop intellectual fitness dance for Special children. Enriching their culturallife.</t>
  </si>
  <si>
    <t>Nepalese Recreational Club Incorporated</t>
  </si>
  <si>
    <t>NRC Multicultural Sports Festival</t>
  </si>
  <si>
    <t>Strathfield Sports Club</t>
  </si>
  <si>
    <t>Nepalese Recreational Club is a Sydney based organisation with the main objective to conduct large scale sport and recreational events for Nepalese Australians and other multicultural communities in Sydney. Our events are designed to showcase the importance of living a healthy lifestyle and to create harmony, unity and leadership opportunities for the next generation of Nepalese Australians and beyond. We are seeking funding to deliver our annual Multicultural Sports Festival.</t>
  </si>
  <si>
    <t>NRC Equipment &amp; Training Funding Support</t>
  </si>
  <si>
    <t>Nepalese Recreational Club is a Sydney based organisation with the main objective to conduct large scale sport and recreational events for Nepalese Australians and other multicultural communities in Sydney. Our events are designed to showcase the importance of living a healthy lifestyle and to create harmony, unity and leadership opportunities for the next generation of Nepalese Australians and beyond. We are seeking funding to purchase much needed sport equipment for our members, as well as upskilling our committee by taking part in a Multicultural Awareness Workshop.</t>
  </si>
  <si>
    <t>Burwood Football Club</t>
  </si>
  <si>
    <t>Junior Player and Game Leader Development</t>
  </si>
  <si>
    <t>Blair Park, Queen Street Croydon NSW</t>
  </si>
  <si>
    <t>To train, develop and qualify our junior players to become Game Leaders and Junior Coaches</t>
  </si>
  <si>
    <t>Western Suburbs Touch Association.</t>
  </si>
  <si>
    <t>Increasing participation for people with disabilities</t>
  </si>
  <si>
    <t>Mitchell St Strathfield 2136</t>
  </si>
  <si>
    <t>Create a competition tailored for athletes with disabilities. This program will incorporate weekly matches and culminate in a showdown against athletes with disabilities from a different district. Our aspiration is for this initiative to flourish and inspire other districts to participate, ultimately establishing an inclusive platform for athletes with disabilities.</t>
  </si>
  <si>
    <t>Ashfield Cricket Club</t>
  </si>
  <si>
    <t>Ashfield Cricket Club Equipment and Training Support</t>
  </si>
  <si>
    <t>Camden Athletics Club</t>
  </si>
  <si>
    <t>Finish line camera installation</t>
  </si>
  <si>
    <t>Narellan Sports Hub Athletics Track</t>
  </si>
  <si>
    <t>Camden Athletics Club has purchased a finish line camera for accurate timing of our athletes. The camera needs to be mounted under the awning on a new beam with a secure box, so that it has an uninterrupted view of the finish line for competitions. This allows us to also host senior events and gala days, as well as zone and regional Little Athletics and schools events. Ultimately it allows more people from the local community as well as state wide to be able to make use of the new athletics track and facilities.</t>
  </si>
  <si>
    <t>Narellan Jets Rugby League Football Club inc</t>
  </si>
  <si>
    <t>Narellan Jets Inclusion program</t>
  </si>
  <si>
    <t>Narellan Sports Hub</t>
  </si>
  <si>
    <t>Our club aims to promote inclusion at all levels of our football club and increase participation across all teams. </t>
  </si>
  <si>
    <t>Macarthur Magic Special Needs Football Club</t>
  </si>
  <si>
    <t>Macarthur Magic SNFC New Canteen Fridge</t>
  </si>
  <si>
    <t>Nugget Beams Reserve</t>
  </si>
  <si>
    <t>Purchasing a new fridge for our canteen to replace our previous one which broke down during the 2022 season and could not be repaired. Purchasing a new fridge will allow the club to again operate a full canteen for the benefit of our players and their families.</t>
  </si>
  <si>
    <t>Oran Park Cricket Club</t>
  </si>
  <si>
    <t>Family Come &amp; Try Event</t>
  </si>
  <si>
    <t>JACK BRABHAM RESERVE</t>
  </si>
  <si>
    <t>We are a cricket club that enters boys, girls and men's teams into the local Camden District Cricket Association every summer. We currently have over 13 number of teams, and over 30 volunteers as part of our community club. We are the only cricket club based in Oran Park. We are seeking funding to conduct a Family Come &amp; Try event, specifically targeting new and emerging markets to our club, with the main objective to attract new participants and volunteers for our club.</t>
  </si>
  <si>
    <t>Camden Rugby League Football Club</t>
  </si>
  <si>
    <t>Increase Young Women in Rugby League</t>
  </si>
  <si>
    <t>Kirkham Oval, Elderslie</t>
  </si>
  <si>
    <t>Provide uniforms and equipment for twenty five (25) U18 Female Rugby League participants at Camden RLFC and field our first U18 Female team. This will allow increased participation in sport. This will reduce the financial barrier that does contribute to participation in a new sport and ensure they have quality new equipment and uniforms.</t>
  </si>
  <si>
    <t>Macarthur Raptors Inc</t>
  </si>
  <si>
    <t>Jersey Support Macarthur Raptors Cricket Club</t>
  </si>
  <si>
    <t>All Sports Indoor</t>
  </si>
  <si>
    <t>Formed in 2016, we are a mainstream Indoor Cricket Club that is part of the Cricket NSW/Australia pathway. We have junior and senior club teams that play in the National Indoor Cricket League (NICL). Our club consists of over 200 members and we're now the most successful current NSW Indoor Cricket Club winning 4 of the past 5 Club Championships, 4 straight Premier Division Trophies, and have represented NSW in all Cricket Australia's National Indoor Cricket League Finals Series, finishing 2nd in 2018, and 3rd in 2019. We are seeking funding to purchase uniforms for our participants and volunteers.</t>
  </si>
  <si>
    <t>Camden Equitation Incorporated</t>
  </si>
  <si>
    <t>CEI Working Equitation 4 Phase Competition</t>
  </si>
  <si>
    <t>Camden Bicentiennial Park</t>
  </si>
  <si>
    <t>Camden Equitation Inc would like to hold a 4 phase working equitation competition weekend to be held in 2023 at KRanch near Camden, 4 phases in Working Equitation includes Dressage, Maneability (obstacles), Speed (obstacles) and Cattle (team event).</t>
  </si>
  <si>
    <t>Camden Amateur Swimming Club</t>
  </si>
  <si>
    <t>Timing Equipment</t>
  </si>
  <si>
    <t>Mitchell St Camden 2570</t>
  </si>
  <si>
    <r>
      <rPr>
        <sz val="12"/>
        <color theme="1"/>
        <rFont val="Calibri"/>
        <family val="2"/>
      </rPr>
      <t>As a club we would like to purchase new timing equipment. Purchasing of new timing equipment we would be able to run more official club meets and become independent on hiring of specilised timing equipment.
‍
ExisitingTiming Equipment is becoming outdated and needs replacing.</t>
    </r>
  </si>
  <si>
    <t>Camden District Australian Football Club</t>
  </si>
  <si>
    <t>New Camden AFL Teams for Youth and Women</t>
  </si>
  <si>
    <t xml:space="preserve"> Camden 2567</t>
  </si>
  <si>
    <t>Camden AFL have been invited to nominate for two additional teams in 2024, a second Women's youth team (18-25 years) and under 20's men's youth team.   Additional teams have costs for affiliation, insurance, playing gear and equipment.  We wish to ensure these costs are not passed on to new participants.</t>
  </si>
  <si>
    <t>Camden Harness Club</t>
  </si>
  <si>
    <t>Timing Equipment for Training and Competition</t>
  </si>
  <si>
    <t xml:space="preserve"> Camden 2570</t>
  </si>
  <si>
    <r>
      <rPr>
        <sz val="12"/>
        <color theme="1"/>
        <rFont val="Calibri"/>
        <family val="2"/>
      </rPr>
      <t>All participants of club activities will benefit from the purchase. 
‍
Activities: 
‍
Timing of carriage driving activities where speed is critical. Cones courses, obstacle navigation, mini marathon course
‍
Outcomes: 
‍
Increase in participation and membership with increased professionalism.
‍
Improving driver's technique. 
‍
Collaboration with surrounding equestrian clubs.
‍
Financial benefits to the club.</t>
    </r>
  </si>
  <si>
    <t>Eventing Equestriad Australia</t>
  </si>
  <si>
    <t>Run an Equestrian Eventing Competition</t>
  </si>
  <si>
    <t>Exeter St Camden 2570</t>
  </si>
  <si>
    <r>
      <rPr>
        <sz val="12"/>
        <color theme="1"/>
        <rFont val="Calibri"/>
        <family val="2"/>
      </rPr>
      <t>Host an Eventing competition comprising of Dressage, Cross Country and Show Jumping Phases.
‍
Competitors of all demographics and levels will benefit as well as the local community.
‍
Outcomes include providing sought after opportunities for all equestrian athletes and financial and social benefits for the local community.</t>
    </r>
  </si>
  <si>
    <t>Leppington Gurkhas Recreational Club</t>
  </si>
  <si>
    <t>Kids Soccer Training</t>
  </si>
  <si>
    <t>66 Heath Rd Leppington 2179</t>
  </si>
  <si>
    <t>We are planning to provide free soccer training for local kids (age 4-10) from Leppington, Willowdale, Denham Court &amp; Emerald Hills. This will help the kids to develop their soccer skills as well as to make new friends.</t>
  </si>
  <si>
    <t>Leppington Lions Soccer Club</t>
  </si>
  <si>
    <t>Inclusive Soccer Community Program and Facility equipment's Upgrade</t>
  </si>
  <si>
    <t>Heath Rd Leppington 2179</t>
  </si>
  <si>
    <t>Empower the community through our 'Inclusive Soccer Community Program and Facility equipment Upgrade.' This project fosters inclusivity with diverse soccer teams, skill development clinics, and upgraded facilities. We aim to increase sports participation among women, people with disabilities, culturally diverse communities, ensuring a vibrant and sustainable sporting future</t>
  </si>
  <si>
    <t>Anderson Rd Camden 2567</t>
  </si>
  <si>
    <t>Formed in 2016, we are a mainstream Indoor Cricket Club that is part of the Cricket NSW/Australia pathway. We have junior and senior club teams that play in the National Indoor Cricket League (NICL). We are seeking funding to purchase jerseys for our participants and volunteers.</t>
  </si>
  <si>
    <t>EQUIPMENT, UNIFORM AND DEVELOPMENT SUPPORT</t>
  </si>
  <si>
    <t>Dick Johnson Dr Badgerys Creek 2570</t>
  </si>
  <si>
    <t>We are a cricket club that enters boys, girls and men's teams into the local Camden District Cricket Association every summer.  We are seeking funding to purchase much needed cricket equipment, jerseys for players and volunteers. As well as take part in professional coaching programs to upskill our coaches.</t>
  </si>
  <si>
    <t>Oran Park Hockey Club</t>
  </si>
  <si>
    <t>Development of Girls Teams</t>
  </si>
  <si>
    <t>Oran Park Hockey club has put forward to our Association the need to have Girls teams in our competition scope.  Due to this we need to be able to equip these teams with necessary items and training equipment. eg. goal keeping kits. This will help develop young girls.</t>
  </si>
  <si>
    <t>CAMDEN JUNIOR AUSTRALIAN FOOTBALL INCORPORATED</t>
  </si>
  <si>
    <t>Reversible Guernsey procurement for both male and female players</t>
  </si>
  <si>
    <t>Hamro Club</t>
  </si>
  <si>
    <t>Hamro Club Community Football Development Initiative</t>
  </si>
  <si>
    <t>Camden Harness Club Inc</t>
  </si>
  <si>
    <t>Purchase of Portable Arena Fencing</t>
  </si>
  <si>
    <t>Camden RSL Bowls Club</t>
  </si>
  <si>
    <t>Purchase and Installation of an Automatic Misting System on the perimeter of the bowling green</t>
  </si>
  <si>
    <t>Camden Rugby Union Club Inc</t>
  </si>
  <si>
    <t>SHOWER BLOCK UPGRADES</t>
  </si>
  <si>
    <t>South West Rugby League Football Club</t>
  </si>
  <si>
    <t>Enhancing Player Development and Community Engagement Through Upgraded Training Equipment and Modern Catering Facilities</t>
  </si>
  <si>
    <t>Macarthur Football Association Inc.</t>
  </si>
  <si>
    <t>Lynwood Stadium Improvement Work - Pathway</t>
  </si>
  <si>
    <t>Lynwood Stadium</t>
  </si>
  <si>
    <t>The Macarthur Football Association wishes to install a concrete pathway at Lynwood Stadium, St Helens Park, connecting the main entry to the Grandstand seating area, improving access to spectator areas for more people. The Grandstand is located approximately 200m from the main entry and can only be accessed by walking along a sloped, dirt track. The area is particularly dangerous when wet, effectively preventing access to the main sheltered seating area at the complex.</t>
  </si>
  <si>
    <t>Ruse Football Club Inc</t>
  </si>
  <si>
    <t>increase women's participation in football</t>
  </si>
  <si>
    <t>jackson park</t>
  </si>
  <si>
    <t>ruse football clun inc have been part of the campbelltown since 1980. we need to upgrade our old style equitment some of which we have had for over 10 years plus. which would be goal post netts as well corner flags and also look at addressing the barriers to participation and being able to assist in subsidised registration fees for senior ladies players we currently have 32 players ages raging from 25 years to 54 years old this area would be one way of retaing our current ladies if we were to receive the grant</t>
  </si>
  <si>
    <t>Bradbury Ambarvale Football Club Incorporated</t>
  </si>
  <si>
    <t>Player &amp; Volunteer Support Programs</t>
  </si>
  <si>
    <t>Ambarvale Sports Complex</t>
  </si>
  <si>
    <t>We are a football club that produces girls and boys football teams in the local Macarthur Football Association. Our club was established in 1980 and we now have over 450 participants, as well as over 12 committee members as part of our growing club. We are seeking assist our disadvantaged senior players with their registration fees, as well as upskilling our volunteer and committee members by attending training programs. This funding will greatly support our objective to increase the participant and volunteer rates within the Campbelltown region.</t>
  </si>
  <si>
    <t>Bradbury Ambavale Soccer Club Incorporated</t>
  </si>
  <si>
    <t>Female Gala Day</t>
  </si>
  <si>
    <t>We are a football club that produces girls and boys football teams in the local Macarthur Football Association. Our club was established in 1980 and we now have over 450 participants, as well as over 12 committee members as part of our growing club. We are seeking funding to host a free female gala day across age groups, for all community football clubs in the Campbelltown region. The event will entail female football participant and training programs.</t>
  </si>
  <si>
    <t>Bradbury Cricket Club Inc</t>
  </si>
  <si>
    <t>Equipment Support For Bradbury Cricket Club</t>
  </si>
  <si>
    <t>BRADBURY OVAL</t>
  </si>
  <si>
    <t>Bradbury Cricket Club has served the local community for over 50 Years. Founded in 1969 we provide programs for junior and senior cricketers including - Junior Blast and Master Blaster, Girls Thunder League, Under 10's to 16's competitions. Our aim is to provide a climate where all members can learn and enjoy the game of cricket and develop their potential while striving to play at the highest level possible. We are seeking funding to purchase cricket equipment, a hessian cover for our turf pitches as well as a Super Sopper. This will increase the overall participation experience for our players</t>
  </si>
  <si>
    <t>Bradbury Cricket Club Inc.</t>
  </si>
  <si>
    <t>Club Development Programs</t>
  </si>
  <si>
    <t>Bradbury Cricket Club has served the local community for over 50 Years. Founded in 1969 we provide programs for junior and senior cricketers including - Junior Blast and Master Blaster, Girls Thunder League, Under 10's to 16's competitions. Our aim is to provide a climate where all members can learn and enjoy the game of cricket and develop their potential while striving to play at the highest level possible. We are seeking funding to facilitate coaching programs during the offseason for our junior participants. As well as upskill our staff in training and development programs, particularly regarding child safety protocols.</t>
  </si>
  <si>
    <t>Campbelltown Liverpool Districts Pistol Club</t>
  </si>
  <si>
    <t>Accessable Ablution Block</t>
  </si>
  <si>
    <t>Campbelltowan Liverpool Districts Pistol Club</t>
  </si>
  <si>
    <t>purchase and installation of Accessible Male and Female Ablution blocks with toilets and showers.</t>
  </si>
  <si>
    <t>Equipment and Coaching Programs for Bradbury Cricket Club</t>
  </si>
  <si>
    <t>Lawn Ave Campbelltown 2560</t>
  </si>
  <si>
    <t>We are seeking funding to purchase cricket equipment to support come and try events, a line marking machine, junior participant and volunteer uniform/jerseys. As well as funding to take part in coach development programs for all age groups and genders at our club.</t>
  </si>
  <si>
    <t>Campbelltown Caspers Baseball Club</t>
  </si>
  <si>
    <t>Replace/Upgrade Damaged &amp; Aged Sporting Equipment</t>
  </si>
  <si>
    <t>Kellerman Dr Campbelltown 2560</t>
  </si>
  <si>
    <t>Caspers Baseball Club is looking to replace/ upgrade a number of its aging and damaged baseball equipment. This includes our Zooka machine which is over 10 years old and pitching machine which is now unusable and obsolete. Replacement of this equipment will benefit junior/senior teams with training and game development.</t>
  </si>
  <si>
    <t>East Campbelltown Eagles JRLFC</t>
  </si>
  <si>
    <t>Office Upgrade</t>
  </si>
  <si>
    <t>26 Macquarie Ave Campbelltown 2560</t>
  </si>
  <si>
    <t>We need to complete renovation work to our Clubhouse Office to assist with better serving our players &amp; families on registration days. We also need to increase storage capacity within the office to assist with ensuring we carry the required stock levels for products for our players &amp; families.</t>
  </si>
  <si>
    <t>Eschol Park Football Club</t>
  </si>
  <si>
    <t>Eschol Park Training Equipment</t>
  </si>
  <si>
    <t xml:space="preserve"> Leppington 2558</t>
  </si>
  <si>
    <t>Purchase additional training equipment to support training and development of junior and senior football players</t>
  </si>
  <si>
    <t>Glenquarie allstars junior rugby league club</t>
  </si>
  <si>
    <t>Scoreboard</t>
  </si>
  <si>
    <t xml:space="preserve"> Macquarie Fields 2167</t>
  </si>
  <si>
    <t>Our club has just had our facilities upgraded but we are 1 of the only clubs within the campbelltown lga that doesn't have a scoreboard at our field</t>
  </si>
  <si>
    <t>Macarthur Triathlon Club</t>
  </si>
  <si>
    <t>Purchase an E Bike and Trailer to deploy essential safety and event signage for the conduct of events at Macquarie Fields triathlon track</t>
  </si>
  <si>
    <t xml:space="preserve"> Macquarie Fields 2564</t>
  </si>
  <si>
    <t>Purchase E bike and trailer to deploy safety and event directional signage around a 1 kilometre cycling track and surrounding paths providing on-going participation opportunities at club events saving volunteers pulling heavy trolleys around the course. Council no longer permits vehicles to be driven on the track to deploy signage.</t>
  </si>
  <si>
    <t>Macarthur Veterans Cricket Club</t>
  </si>
  <si>
    <t>21 Campbelltown Rd Campbelltown 2560</t>
  </si>
  <si>
    <t>We are seeking funding to help reduce the financial costs for our members. This project will allow us to purchase much needed cricket equipment, participant and volunteer jerseys. As well as the opportunity to upskill and train our volunteers by taking part in a multicultural awareness workshop.</t>
  </si>
  <si>
    <t>Ruse Football Club</t>
  </si>
  <si>
    <t>girls &amp; ladies uniforms and equipment</t>
  </si>
  <si>
    <t>to purchase girls and ladies style cut to suit uniforms and shorts and coloured tights to suit those who wish to cover up as per relegion. we would be able to assist the costs involved ang keep and attract more girls and ladies into our sport.</t>
  </si>
  <si>
    <t>Sydney Brothers Sports Club Incorporated</t>
  </si>
  <si>
    <t>Equipment and Apparel</t>
  </si>
  <si>
    <t>Memorial Ave Macquarie Fields 2565</t>
  </si>
  <si>
    <t>We're seeking funding to purchase essential training equipment, quality attire, and club development through enhancing our social media presence. This supports youth cricket participation, improves training services, and boosts motivation for physical activity, showcasing our growing club effectively. Your support fuels our mission for a thriving cricket community.</t>
  </si>
  <si>
    <t>CAMPBELLTOWN AMATEUR SWIMMING CLUB INCORPORATED</t>
  </si>
  <si>
    <t>Training Equipment</t>
  </si>
  <si>
    <t>Campbelltown Collegians Athletic Club</t>
  </si>
  <si>
    <t>Steeple Barriers for Campbelltown Athletics Training and Competition</t>
  </si>
  <si>
    <t>CAMPBELLTOWN COLLEGIANS JUNIOR RUGBY LEAGUE FOOTBALL CLUB INCORPORATED</t>
  </si>
  <si>
    <t>Campbelltown Collegians Scoreboard</t>
  </si>
  <si>
    <t>Campbelltown Ghosts Baseball Club Inc</t>
  </si>
  <si>
    <t>Deployment of Protective Mobile Screens on sports fields</t>
  </si>
  <si>
    <t>Southern Districts Tennis Association Inc</t>
  </si>
  <si>
    <t>Tennis Court Drying Equipment</t>
  </si>
  <si>
    <t>Magpies Cricket Club</t>
  </si>
  <si>
    <t>Magpies Cricket</t>
  </si>
  <si>
    <t>Bluejays Netball Club Incorporated</t>
  </si>
  <si>
    <t>Bluejays Coaching and Umpiring Development Pathway Initiative</t>
  </si>
  <si>
    <t>Glenquarie Allstars JRLFC</t>
  </si>
  <si>
    <t>Our club desperately needs funding for training gear like tackle bags/pads balls cones etc</t>
  </si>
  <si>
    <t>The Double Trouble Badminton Club</t>
  </si>
  <si>
    <t>Fitness, Fun and Friendship: Strengthening Our Badminton Community</t>
  </si>
  <si>
    <t>Wests Junior Rugby Club Inc.</t>
  </si>
  <si>
    <t>Wests Jnrs Girls Rugby Program</t>
  </si>
  <si>
    <t>St Lukes Park</t>
  </si>
  <si>
    <t>West Juniors is committed to a focus on increasing engagement and participation with females. We currently operate a successful Girls Rugby 7's Program including participating in the Sydney Juniors Rugby Union competition. In addition to this, Wests Juniors are launching a female academy, which will provide a pathway for young girls from 12 years of age right through to the pinnacle of rugby participation with West Harbour Rugby Club.  This program will be its first of its kind in Sydney Junior Rugby Union.</t>
  </si>
  <si>
    <t>Dobroyd Aquatic Club Inc</t>
  </si>
  <si>
    <t>Replace Deck</t>
  </si>
  <si>
    <t>Rodd Park</t>
  </si>
  <si>
    <t>Replace degraded deck used to access Iron Cove by Dobroyd Aquatic Club, a club which includes a mixed fleet of Junior and senior sailing craft, Sailability, Deaf sailing NSW, Radio controlled racing, and the largest windsurfer fleet in Australia. The club is an accredited Australian Sailing Discover Sailing centre; conducting learn to sail courses for children and adults.The deck is the only access to the water for Sailability sailors and is increasingly unsuitable for wheelchairs and mobility canes used by our members. The deck is also used by rowers and dragon boats for regattas, and the public.</t>
  </si>
  <si>
    <t>Dragon Sports Association (DSA) Incorporated</t>
  </si>
  <si>
    <t>Installation of Boat Rack Storage Facility for Dragon Boats</t>
  </si>
  <si>
    <t>Uhrs Point Reserve</t>
  </si>
  <si>
    <t>Our club wishes to upgrade current boat storage facilities by installing boat racks. Early in 2022, Canada Bay council, in partnership with TFNSW installed a new boat launching facility. Club boats are currently being stored adjacent to the launch ramp on the grass (turned upside down to minimise weather damage).  We need to address this storage measure by raising funds to install a purpose built boat rack.</t>
  </si>
  <si>
    <t>Wenty Hockey</t>
  </si>
  <si>
    <t>Wenty Hockey Club A Stronger Future</t>
  </si>
  <si>
    <t>Cintra Park Concord</t>
  </si>
  <si>
    <t>Funding for equipment, training venues and advertising to grow and maintain at least 2 junior hockey teams and 3 senior women's teams. We run Come and Try hockey days twice a year aimed at junior players, this grant will go a long way to cover field hire, playing and training equipment. Our 2 junior teams are Under 7 and Under 11 and compete in a Sydney wide competition. Due to wet weather impacting our usual grass training fields, we have had no training facilities available. This grant will allow us to hire an artificial turf for training and development purposes.</t>
  </si>
  <si>
    <t>Briars Sports</t>
  </si>
  <si>
    <t>Grow Women's Rugby, start girl's rugby and create pathway opportunities for players and coaches</t>
  </si>
  <si>
    <t xml:space="preserve"> Drummoyne 2137</t>
  </si>
  <si>
    <t>To improve capablities and increase female participation in rugby, increasing our awareness in the local community to girls and Women and delivering "Come Try Rugby" events to bring new players to the club to play more often in structured competitions.</t>
  </si>
  <si>
    <t>Concord Baseball Club</t>
  </si>
  <si>
    <t>Purchase of Junior Pitching Machines (Zooka Machines)</t>
  </si>
  <si>
    <t>Nullawarra Ave Drummoyne 2137</t>
  </si>
  <si>
    <t>The purchase of two (2) junior pitching machines (Zooka Machines) that are primarily used for competition games and training  for players aged 8 to 11 years and are also used as a training tool for players of all ages.</t>
  </si>
  <si>
    <t>Dragon Sports Association (DSA)</t>
  </si>
  <si>
    <t>DSA Dragon Boat Purchase</t>
  </si>
  <si>
    <t>490 Concord Rd Drummoyne 2138</t>
  </si>
  <si>
    <t>Due to increase in club membership and the need to replace retired boat, a new dragon boat is required by the club.  Boat will be directly used by members and will allow us to cater for more members from the local community</t>
  </si>
  <si>
    <t>Abbotsford Juniors Football Club</t>
  </si>
  <si>
    <t>Equipment Upgrade for Inclusive Participation at AJFC</t>
  </si>
  <si>
    <t>Concord Burwood United JRFC Incorporated</t>
  </si>
  <si>
    <t>SCORE BOARD INSTALLATION</t>
  </si>
  <si>
    <t>Concord Junior Soccer Club Inc</t>
  </si>
  <si>
    <t>Replacement of Canteen Appliances</t>
  </si>
  <si>
    <t>FDAS Netball Club</t>
  </si>
  <si>
    <t>FDAS Equipment, Player &amp; Coach Development</t>
  </si>
  <si>
    <t>Five Dock Falcons baseball. Club Incorporated</t>
  </si>
  <si>
    <t>Timbrell Park Baseball Diamond: Shade and Safety Upgrades for Growing Inclusive Participation</t>
  </si>
  <si>
    <t>Chester Hill Hornets Sports Netball Club</t>
  </si>
  <si>
    <t>Hornets Getting Ready Program</t>
  </si>
  <si>
    <t>Deverall Park</t>
  </si>
  <si>
    <t>$8,500* not accepted by applicant. Offer withdrawn by Office of Sport</t>
  </si>
  <si>
    <t>Training programs for players, coaches and umpires 8 week program to help develop the up and coming</t>
  </si>
  <si>
    <t>Cooks River Titans Football Club</t>
  </si>
  <si>
    <t>Gough Whitlam Park Amenities - Electrical and Plumbing</t>
  </si>
  <si>
    <t>Gough Whitlam Park</t>
  </si>
  <si>
    <t>The project will consist of rewiring existing electrical work in the canteen as well as providing lighting to the awning adjacent to the amenities building. Also included in the scope is additional stormwater work/connections required from the awning to the stormwater system.</t>
  </si>
  <si>
    <t>East Hills Baseball Club Association Incorporated</t>
  </si>
  <si>
    <t>Batting Tunnel Surface</t>
  </si>
  <si>
    <t>Kelso Park North Sporting Complex</t>
  </si>
  <si>
    <t>To supply and install synthetic grass flooring to the previously constructed outdoor batting tunnels at our baseball club grounds.</t>
  </si>
  <si>
    <t>Georges River Softball Association</t>
  </si>
  <si>
    <t>Georges River Softball Strategic Planning To Increase Female Participation Numbers</t>
  </si>
  <si>
    <t>Kelso North Complex</t>
  </si>
  <si>
    <t>The George’s River Softball Association and affiliated clubs have been experiencing declining participation numbers; we are down from 1800 members and 22 clubs to 244 members and only 4 clubs.  We are extremely passionate about our sport and determined to implement strategies to address this issue. Committee members are keen to engage in training delivered by industry professionals to identify the challenges and develop a Strategic Planning with a focus on increasing participation numbers, especially in women and girls’ teams. With finances being stretched for our priorities, we are seeking funding to enable us to participate in this planning workshop.</t>
  </si>
  <si>
    <t>St George Dragons JRLFC</t>
  </si>
  <si>
    <t>St George Dragons JRLFC New Uniform Program</t>
  </si>
  <si>
    <t>Clemton Park</t>
  </si>
  <si>
    <t>Purchase of uniforms for the 2023 season to allow free registration for players</t>
  </si>
  <si>
    <t>Roselands Raptors Soccer Football Club Incorp</t>
  </si>
  <si>
    <t>All Abilities Razor Sharp Raptors Program</t>
  </si>
  <si>
    <t>Bennett Park</t>
  </si>
  <si>
    <t>To run a program that is open to people/children with disabilities or additional needs that find it a challenge to play mainstream football</t>
  </si>
  <si>
    <t>Campsie South Bowling &amp; Recreation Club</t>
  </si>
  <si>
    <t>Locker Room and Accessible Toilet Repairs</t>
  </si>
  <si>
    <t>Campsie South Bowling Club</t>
  </si>
  <si>
    <t>We look to refurbish Campsie South Bowling Club's locker room and accessible toilet. There is currently no ventilation in these areas. Due to the significant amounts of rain that we have had over the past year, the walls and ceilings of these areas have become covered with mould. It is an extreme health hazard and unappealing for members using these facilities, and unsightly for visitors. The Club would like to ventilate, treat, and paint the locker room and accessible toilet to rid the area of mould and prevent future mould growth for the health and safety of members and visitors.</t>
  </si>
  <si>
    <t>World Shotokanryu Karate Federation incorporated</t>
  </si>
  <si>
    <t>upgrade sporting facility for community</t>
  </si>
  <si>
    <t>WORLD SHOTOKANRYU KARATE FEDERATION</t>
  </si>
  <si>
    <t>We are a Dojo in Bankstown,</t>
  </si>
  <si>
    <t>St Christophers Cricket Club Panania</t>
  </si>
  <si>
    <t>Temporary Shelters (Marquees)</t>
  </si>
  <si>
    <t>Amour Park</t>
  </si>
  <si>
    <t>Purchase of two portable marquees to provide shade for players and supporters on sidelines of games.</t>
  </si>
  <si>
    <t>Condell Park FC</t>
  </si>
  <si>
    <t>2023 Club Registration Incentive Boost</t>
  </si>
  <si>
    <t>Kinch Reserve</t>
  </si>
  <si>
    <t>To build the current registration base at Condell Park FC due to 2 Years of reduced season due to COVID and then in 2022 our home fields were taken out for the whole season due to flooding and not able to raise any internal revenue for players. These past 3 seasons have severely affected a foundation club of Bankstown and we would like to rebuild our numbers for local community.</t>
  </si>
  <si>
    <t>Rogue Women's Ultimate Club</t>
  </si>
  <si>
    <t>Rogue Women's Ultimate Club Program</t>
  </si>
  <si>
    <t>Waterworth Park</t>
  </si>
  <si>
    <t>Rogue Women's Ultimate Club will address barriers to participating in women's ultimate by reducing the cost of participation.</t>
  </si>
  <si>
    <t>Australian Bangladesh Sports &amp; Cultural Association Incorporated</t>
  </si>
  <si>
    <t>ABSCA Cricket Gala Day Support</t>
  </si>
  <si>
    <t>Steve Folkes Reserve</t>
  </si>
  <si>
    <t>t is the 28th anniversary of the BD Gold Cup and we are looking to host a cricket community event in 2023. The event will be a celebration of the BD Gold Cup that is run by the Australian Bangladesh Sports and Cultural Association (ABSCA) and we will be inviting members of the community and VIP guests to attend. The event will entail cricket programs for both females and males across all age groups.</t>
  </si>
  <si>
    <t>Venue hire subsidy to support club development program</t>
  </si>
  <si>
    <t>Canterbury Olympic Ice Rink</t>
  </si>
  <si>
    <t>With the closure of our home training facility Canterbury Olympic Ice Rink in August, our club is at risk of losing our members to other sports if we fail to keep the community spirit strong, and we must continue to engage our athletes through alternate training programs and methods of delivery. </t>
  </si>
  <si>
    <t>Dulwich Hill Bicycle Club</t>
  </si>
  <si>
    <t>Bicycle Upgrade Program</t>
  </si>
  <si>
    <t>Canterbury Velodrome</t>
  </si>
  <si>
    <t>The club  owns and maintains track bicycles for use by members and guests. Our current stock of bikes is aging and is difficult to maintain. The club primarily uses these bikes for new members especially juniors. We want to ensure our core set of track bikes are modern, safe and suitable for new riders. We are seeking funding to purchase 10 - 15 new bikes from a local track bike supplier. We have researched the best range and have a clear idea of what we need. With these bikes we will be able to dispose of the unsafe bikes.</t>
  </si>
  <si>
    <t>Canterbury Bankstown Tennis Association Inc.</t>
  </si>
  <si>
    <t>CBTA Interdistrict Regional Competition</t>
  </si>
  <si>
    <t>Panania Tennis Centre, Kelso South Park</t>
  </si>
  <si>
    <t>Opportunity to develop a team of tennis players and assist in removing barriers for participation in regional tennis competition run by TNSW and NSW Hardcourt Association - STL Interdistrict 2023.</t>
  </si>
  <si>
    <t>Bankstown Sports women's Cricket Club</t>
  </si>
  <si>
    <t>Subsidised registration fees for senior players</t>
  </si>
  <si>
    <t>Bankstown Oval</t>
  </si>
  <si>
    <t>Being able to keep out registrations fees low is the key factor that will increase regular and on-going participation at our club. It is very hard to find females over the age of 18 to start playing cricket and one way we try to encourage new players to our club is through affordable fees and uniform prices. We want them to play and enjoy themselves and not have to worry about the costs involved in participating.</t>
  </si>
  <si>
    <t>Volunteer support and Come Try Day</t>
  </si>
  <si>
    <t>In this project we will be running an Come Try Day with a number of programs that will increase the interest and skill level of players/participants within the community. It is important you try before you buy and commit to player. The volunteer support involves coaches courses and new iPads, sim cards for live scoring matches.</t>
  </si>
  <si>
    <t>Bankstown District Amateur Football Association</t>
  </si>
  <si>
    <t>Friends Fun and Football - Ladies Skill Development Program</t>
  </si>
  <si>
    <t>Padstow Park</t>
  </si>
  <si>
    <t>An introductory football program focusing on fun, football and friendship</t>
  </si>
  <si>
    <t xml:space="preserve"> Fairfield 2198</t>
  </si>
  <si>
    <t>Funding to support our Cricket Gala Day, which is a celebration of the BD Gold Cup.  We will be inviting members of the community and VIP guests to attend. The event will entail cricket programs for both females and males across all age groups.</t>
  </si>
  <si>
    <t>Free Female Football Come and Try Clinic</t>
  </si>
  <si>
    <t>9A Karuah St Bankstown 2190</t>
  </si>
  <si>
    <t>We would like to host a Free Female Football Come and Try clinic in 2024 where we aim to provide girls aged 5 to 12 in the Bankstown area with an opportunity to discover the joy of football, encouraging increased female participation in football.</t>
  </si>
  <si>
    <t>Bankstown Sports Womens Cricket Club</t>
  </si>
  <si>
    <t>Subsidised registrations</t>
  </si>
  <si>
    <t xml:space="preserve"> Bankstown 2200</t>
  </si>
  <si>
    <t>We will be looking to subsidise our fees for players and uniforms as well as helping attract new players to our club from regional areas. By being able to keep our fees as low as possible we will be able to attract players to our club a</t>
  </si>
  <si>
    <t>Belfield Bowling &amp; Recreation Club</t>
  </si>
  <si>
    <t>New Scoreboards</t>
  </si>
  <si>
    <t>240 Punchbowl Rd Strathfield 2191</t>
  </si>
  <si>
    <t>Purchase of seven new scoreboards for lawn bowls replacing the existing ones that are many years old and worn. The new one will be much fresher, lighter and far more user friendly to both players and spectators.</t>
  </si>
  <si>
    <t>New equipment for Campsie South</t>
  </si>
  <si>
    <t>38 Jarrett St Canterbury 2206</t>
  </si>
  <si>
    <r>
      <rPr>
        <sz val="12"/>
        <color theme="1"/>
        <rFont val="Calibri"/>
        <family val="2"/>
      </rPr>
      <t>The Club's lawnmowing equipment is nearing the end of its life and needs replacement.
‍
Beneficiaries of the new equipment will be the bowling members as well as the larger community that comes to participate in barefoot bowls. Bowlers from many other local clubs who visit for competitions will also benefit.</t>
    </r>
  </si>
  <si>
    <t>Central Sydney Wolves FC</t>
  </si>
  <si>
    <t>Clothing &amp; Equipment for new/existing members from low income households and new migrants</t>
  </si>
  <si>
    <t>352 Waterloo Rd Bankstown 2190</t>
  </si>
  <si>
    <t>The Club is continuing to grow and there is a portion of their local community who come from struggling families and families who have newly migranted to Australia. This grant will provide funding to the Club to be able to make playing football affordable for these families.</t>
  </si>
  <si>
    <t>Chester Hill Hornets JRLFC</t>
  </si>
  <si>
    <t>Club Particpation and Community Building Project</t>
  </si>
  <si>
    <t>Banool St Fairfield 2162</t>
  </si>
  <si>
    <t>We would like to be able to cover the costs for all formal traning and volunteer equipment such as protective wear and a number of first aid supplies. We also need to provide new spaces for women and girls to actively participate.</t>
  </si>
  <si>
    <t>Under6/7s training and game equipment</t>
  </si>
  <si>
    <t>205 Bayview Ave Canterbury 2206</t>
  </si>
  <si>
    <t>We have began to run a program for Under6 and Under7 aged children (suitable for ages 4 to 7) which includes basic skills and actual games outside the normal winter season however the equipment used is old, damaged and not fit for purpose.</t>
  </si>
  <si>
    <t>De La Salle Kingsgrove Cricket Club</t>
  </si>
  <si>
    <t>Upgrade and purchase of Club equipment, clothing, website and training sessions</t>
  </si>
  <si>
    <t xml:space="preserve"> Canterbury 2208</t>
  </si>
  <si>
    <t>An upgrade of the current outdated club equipment, clothing, club website and provide training sessions. Beneficial to all players especially our lower socio economic players who may not otherwise have access to these essentials. Outcome is an increased level of participation, an increased level of financial sustainability as a Club.</t>
  </si>
  <si>
    <t>Georges River District Cricket Club</t>
  </si>
  <si>
    <t>Assist sport clubs to provide quality service to their members and meet community needs - Bowling Machine and Frogbox</t>
  </si>
  <si>
    <t>Bonds Rd Oatley 2210</t>
  </si>
  <si>
    <r>
      <rPr>
        <sz val="12"/>
        <color theme="1"/>
        <rFont val="Calibri"/>
        <family val="2"/>
      </rPr>
      <t>A bowling machine enhances our training capabilities, refining skills and ensuring consistent practice. 
‍
A streaming subscription enables broader community engagement, allowing members and fans to virtually connect with matches, fostering inclusivity and expanding the club's reach. Both are integral to elevating the club's performance and community impact.</t>
    </r>
  </si>
  <si>
    <t>Protect our kids</t>
  </si>
  <si>
    <t>567 Henry Lawson Dr East Hills 2213</t>
  </si>
  <si>
    <t>Our competition runs during the summer, and it becomes quite hot for kids sitting on the sidelines.  We have two diamonds that could benefit from non-fixed sun protection shelters. We are in need of three sun protection shelters to protect girls sitting on the sidelines from the heat.</t>
  </si>
  <si>
    <t>JETS Squash Incorporated</t>
  </si>
  <si>
    <t>Refugee Squash Girls Can</t>
  </si>
  <si>
    <t>101 Raleigh Rd East Hills 2214</t>
  </si>
  <si>
    <t>Refugee girls in primary and high schools will benefit from learning squash skills, fitness, refereeing and receiving homework assistance. This holistic approach aims to enhance their athletic and academic abilities, fostering active, healthy community members. The outcome is to increase girls' participation in sports, promoting lifelong well-being through squash.</t>
  </si>
  <si>
    <t>Lakemba Sports and Recreation Club</t>
  </si>
  <si>
    <t>Coach Education, Uniforms and Equipment to underpin 4 new Girls Teams being created in 2025 season.</t>
  </si>
  <si>
    <t>Punchbowl Rd Canterbury 2195</t>
  </si>
  <si>
    <t>Our project is to create 4 new Girls' Football teams at our club in the 2025 winter season. We seek assistance to fund essential items for training and to put 4 coaches through FFA Game Training courses so that they can obtain certification and delivery excellent coaching to these girls.</t>
  </si>
  <si>
    <t>Milperra Colts Junior Rugby League Club</t>
  </si>
  <si>
    <t>Player Wellbeing - Sporting Shelters</t>
  </si>
  <si>
    <t>Lawson St East Hills 2213</t>
  </si>
  <si>
    <t>Purchase of two portable shade/shelter seating for players/team officials. These shelters provide protection against the elements during game days and will be utilised for all ages and genders. It provides an ability to ensure our players and volunteers are protected from the elements and have an enhanced game day experience.</t>
  </si>
  <si>
    <t>MRP FC Incorporated</t>
  </si>
  <si>
    <t>Jerseys and equipment for new team</t>
  </si>
  <si>
    <t xml:space="preserve"> Strathfield 2191</t>
  </si>
  <si>
    <r>
      <rPr>
        <sz val="12"/>
        <color theme="1"/>
        <rFont val="Calibri"/>
        <family val="2"/>
      </rPr>
      <t>Looking to expand the club to 3 teams next season. Funding is required for the purchase of new team jerseys and equipment (match balls)
‍
We're an inclusive football club that welcomes players from all backgrounds and shares the same values as Men's mental health charity and brother organisation Mr Perfect.</t>
    </r>
  </si>
  <si>
    <t>Revesby Workers Football Club</t>
  </si>
  <si>
    <t>Revesby Workers Football Club Kitchen Upgrade</t>
  </si>
  <si>
    <t>1 Homelea Ave East Hills 2213</t>
  </si>
  <si>
    <t>We seek funds to renovate our Revesby Workers Football Club's kitchen which has never had an upgrade its the clubs 60 year history. This will boost our capacity to provide food for players, volunteers, and the community, creating a more inclusive environment for our community and increasing participation.</t>
  </si>
  <si>
    <t>Roselands Raptors Soccer Football Club Inc.</t>
  </si>
  <si>
    <t>Coaching Accreditation Program</t>
  </si>
  <si>
    <t>88 Karne St Bankstown 2210</t>
  </si>
  <si>
    <t>We are seeking to upskill current and engage prospective coaches and managers with coaching accreditation and ongoing development leading to improved player engagement and participation.</t>
  </si>
  <si>
    <t>Goal Keeping Academy</t>
  </si>
  <si>
    <t>We are seeking to procure the services of MyCoach Football Pty Ltd to deliver a targeted goalkeeping program for all our age groups. This will focus on the core goalkeeper positions in older age groups and support our youth rotational keeper approach by introducing them to the basics of goalkeeping.</t>
  </si>
  <si>
    <t>New &amp; Inclusive Uniforms</t>
  </si>
  <si>
    <t>60B Moorefields Rd Canterbury 2208</t>
  </si>
  <si>
    <t>Order new uniforms for the 2024 season and include gender inclusive uniforms for female players. Each year we need to order 150 jerseys for our players and next season we will require some a female orientated uniform.</t>
  </si>
  <si>
    <t>St Johns Eagles JRLFC</t>
  </si>
  <si>
    <t>St Johns Eagles JRLFC Girls Rugby League  Development Program</t>
  </si>
  <si>
    <t>Viola St Bankstown 2196</t>
  </si>
  <si>
    <r>
      <rPr>
        <sz val="12"/>
        <color theme="1"/>
        <rFont val="Calibri"/>
        <family val="2"/>
      </rPr>
      <t>We hope  will be implementing a Girls Development program with the goal of having Girls play both League Tag and Rugby League.
‍
This initiative  creating an all new program to deliver a pathway for all the girls at our club  to promote many girls teams in season 2024 and beyond.</t>
    </r>
  </si>
  <si>
    <t>The Canterbury and Western Suburbs Cricket Association</t>
  </si>
  <si>
    <t>Specialist Cricket Development Program</t>
  </si>
  <si>
    <r>
      <rPr>
        <sz val="12"/>
        <color theme="1"/>
        <rFont val="Calibri"/>
        <family val="2"/>
      </rPr>
      <t>A development program that provides comprehensive coaching, training, and support to help our players reach elite level.  It addresses:
‍
- Specialist development in wicket keeping 
‍
- Batting development
‍
- Bowling development
‍
- Fielding Skills</t>
    </r>
  </si>
  <si>
    <t>Mental Resilience Program - Being the best version of you - on and off the field.</t>
  </si>
  <si>
    <t>Junior representative cricket players will benefit from this program. This programs provide practical strategies to strengthen psychological resilience, focus, and mental toughness. It recognises the critical role of mental fortitude in achieving peak performance whilst equipping players with the skills and mindset to navigate challenges on &amp; off the field.</t>
  </si>
  <si>
    <t>UMA Centre Limited</t>
  </si>
  <si>
    <t>Play &amp; Unite - UMA Sisters Basketball</t>
  </si>
  <si>
    <t>19 Enterprise Ave East Hills 2211</t>
  </si>
  <si>
    <t>UMA's Sisters Basketball unites women, families, and local clubs through 'learn to play' sessions and tourneys catering to all skill levels. Girls are encouraged to compete, fostering their passion for sports. The project aims to boost girls' sports participation, engage CALD youth, and promote health awareness.</t>
  </si>
  <si>
    <t>Bankstown City Fc Incorporated</t>
  </si>
  <si>
    <t>Kickstart Her Game</t>
  </si>
  <si>
    <t>NORTH BANKSTOWN SOCCER CLUB</t>
  </si>
  <si>
    <t>North Bankstown Soccer Club: Women's Refugee Soccer Program</t>
  </si>
  <si>
    <t>Australian Bangaldesh Sports &amp; Cultural Association</t>
  </si>
  <si>
    <t>ABSCA Cricket Development Program</t>
  </si>
  <si>
    <t>ROSELANDS RAPTORS SOCCER FOOTBALL CLUB INCORP</t>
  </si>
  <si>
    <t>Roselands FC Communication Upgrade – Website &amp; Email Platform</t>
  </si>
  <si>
    <t>Enhancing Skill and Safety through AI Cameras Purchase at Roselands FC</t>
  </si>
  <si>
    <t>THE CANTERBURY &amp; WESTERN SUBURBS CRICKET ASSOCIATION INC</t>
  </si>
  <si>
    <t>Play Ready: Cricket Gear for Growth</t>
  </si>
  <si>
    <t>Locker Room Upgrade</t>
  </si>
  <si>
    <t>De La Salle Kingsgrove Cricket Club Incorporated</t>
  </si>
  <si>
    <t>Earlwood Wanderers Football Club Inc</t>
  </si>
  <si>
    <t>Mini Goals, Big Impact – Soccer Engagement for all</t>
  </si>
  <si>
    <t>Rogue Ultimate Incorporated</t>
  </si>
  <si>
    <t>Rogue Ultimate Club Uniforms and Sports Camera Technology</t>
  </si>
  <si>
    <t>INCLUSIVE UNIFORMS AND EQUIPMENT</t>
  </si>
  <si>
    <t>Sydney Arrows Ice Racing Club Inc.</t>
  </si>
  <si>
    <t>SkateFast Development Program</t>
  </si>
  <si>
    <t>Bankstown District Cricket Association</t>
  </si>
  <si>
    <t>Team Uniforms</t>
  </si>
  <si>
    <t>Bankstown Touch Football Association</t>
  </si>
  <si>
    <t>BTFA Active Recreation Program</t>
  </si>
  <si>
    <t>Migrant and Refugee Squash Girls Can</t>
  </si>
  <si>
    <t>PADSTOW HORNETS SOCCER CLUB INC</t>
  </si>
  <si>
    <t>Upgrade/replacement of canteen equipment and appliances</t>
  </si>
  <si>
    <t>Replacement of junior game day goals</t>
  </si>
  <si>
    <t>St Christophers JRLFC</t>
  </si>
  <si>
    <t>Player and Officials Dugout Services upgrade</t>
  </si>
  <si>
    <t>The Picnic Point Bowling &amp; Social Club Ltd</t>
  </si>
  <si>
    <t>Upgrade Greenkeeper Facilities to Improve Green Access in a safer manner</t>
  </si>
  <si>
    <t>Equipment Renewal &amp; Expansion</t>
  </si>
  <si>
    <t>Belfield Bowling &amp; Recreation Club Ltd</t>
  </si>
  <si>
    <t>Construction and installation of safety fence around half of a bowling green</t>
  </si>
  <si>
    <t>Canterbury Referees Association Incorporated</t>
  </si>
  <si>
    <t>Uniforms for 13-18 year old Referees Joining the CRA</t>
  </si>
  <si>
    <t>Ashbury Netball Club Incorporated</t>
  </si>
  <si>
    <t>UpSkill Ashbury: Growing Netball Opportunities for Girls and Women</t>
  </si>
  <si>
    <t>Inner West Magpies Junior AFL</t>
  </si>
  <si>
    <t>Building the next generation of Magpies</t>
  </si>
  <si>
    <t>Holroyd Rangers Soccer Club</t>
  </si>
  <si>
    <t>Electronic Scoreboard</t>
  </si>
  <si>
    <t>Guildford West Sports Ground</t>
  </si>
  <si>
    <t>Aquiring and installing Electronic Scoreboard</t>
  </si>
  <si>
    <t>Western Suburbs District Rugby League Football Club</t>
  </si>
  <si>
    <t>Purchase Rugby League Balls, Uniform and volunteer development</t>
  </si>
  <si>
    <t>Lidcombe Oval</t>
  </si>
  <si>
    <t>Western Suburbs Magpies Rugby League have been providing Rugby League opportunities for the community for over 110 years and this funding will continue to support our operations.</t>
  </si>
  <si>
    <t>Return to Lidcombe Event 2023</t>
  </si>
  <si>
    <t>Lidcombe Oval is located in the Wyatt Park sporting complex and is one of Sydney's suburban sportsgrounds. Opened in 1933 the oval has been used for various sports over the years, most notably Rugby League. The 'Return to Lidcombe' event is an opportunity for the community and rugby league supporters to come together and celebrate the magnificent game of rugby league, the heritage of the Wests Magpies and the history Lidcombe Oval. Four games of Rugby League will be held across the day as the premier entertainment as well as a family friendly atmosphere for all.</t>
  </si>
  <si>
    <t>Merrylands Rugby Union Club Limited</t>
  </si>
  <si>
    <t>To conduct a Try Junior Rugby Union Program in 2023</t>
  </si>
  <si>
    <t>Holroyd Sports Ground</t>
  </si>
  <si>
    <t>Our Club recognises the opportunity to promote junior rugby union in the Cumberland LGA as there has been a lack of opportunities for young people to try Rugby Union. We have a large and diverse population and there is a loack of opportunities for these diverse community members in trying Rugby Union</t>
  </si>
  <si>
    <t>McCredie Park Aquatics Swimming Club</t>
  </si>
  <si>
    <t>Education and Support Program</t>
  </si>
  <si>
    <t>Guildford Pools, 1 Tamplin Road, Guildford , NSW 2161</t>
  </si>
  <si>
    <t>McCredie Park Aquatics requires to purchase a laptop and associated swimming software to educate members of the club to enhance the clubs priority in assisting swimmers in their sporting career, as well as making them aware of the ease on how to be involved.</t>
  </si>
  <si>
    <t>Merrylands Amateur Swimming Club Incorporated</t>
  </si>
  <si>
    <t>Pace Clocks</t>
  </si>
  <si>
    <t>Merrylands Swimming Centre</t>
  </si>
  <si>
    <t>Purchase &amp; installation of pace clocks &amp; poles to the 50 metre pool at Merrylands Swimming Centre</t>
  </si>
  <si>
    <t>Parramatta Goannas Youth Australian Football Alliance Incorporated</t>
  </si>
  <si>
    <t>Girls AFL Uniforms, Coaches/Managers Apparel &amp; Specialised Training</t>
  </si>
  <si>
    <t>Gipps Road Sporting Complex</t>
  </si>
  <si>
    <t>Parramatta Goannas Youth Football Alliance (the Alliance) was established in 2022 &amp; brings together 13-17years old players from 3 junior Australian football clubs. 2023 will be our first season. The intention is to retain players in viable teams for boys &amp; girls in one club.</t>
  </si>
  <si>
    <t>Parramatta Basketball Association Inc</t>
  </si>
  <si>
    <t>Girls Teaming up Together</t>
  </si>
  <si>
    <t>Wyatt Park</t>
  </si>
  <si>
    <t>Girls gala days spanning several Saturdays and commencing 4th March 2023. Teaching girls to coach and develop their peers in an endeavour to increase participation in girls basketball in Cumberland LGA. Gala days will run from 8AM to 5PM and involve all facets of team sport playing basketball. Ex Australian and Olympic women coaches and representative players will lead the girls through their introduction to the game and help to develop players already involved in the sport</t>
  </si>
  <si>
    <t>Auburn Sports Club Incorporated</t>
  </si>
  <si>
    <t>Auburn District Football Community Program</t>
  </si>
  <si>
    <t>progress park auburn</t>
  </si>
  <si>
    <t>Running out of progress park in auburn. Our program offers grassroots to elite level pathways for footballers in the local community. Our projects cover both Male and Female. We offer full time traiing programs 4 mornings a week starting at 6am along with our evening programs 4 nights a week catering for over 500 local players. From fundamental technical training , strength and conditioning, nutrition and recovery along with team building sessions and most importantly building great character and morals.</t>
  </si>
  <si>
    <t>Western Sydney Wanderers Community and Youth Development Club Limited</t>
  </si>
  <si>
    <t>Auburn and Birrong Girls High Schools Football Engagement Program</t>
  </si>
  <si>
    <t>Auburn Girls High School</t>
  </si>
  <si>
    <t>A football engagement program for high school aged girls at Birrong and Auburn Girls High Schools. The program will deliver training programs introducing football skills, fun, and inclusion activities to girls within the school over multiple weeks using Western Sydney Wanderers coaches and community support teams.</t>
  </si>
  <si>
    <t>Harris Park Cricket Club</t>
  </si>
  <si>
    <t>Purchase of Uniforms and Equipment for Senior Players</t>
  </si>
  <si>
    <t>Ted Burge Sportsground</t>
  </si>
  <si>
    <t>We are looking to build a diverse and cultural community in, specially within Harris Park. Cricket is a huge part of our lives and we are looking to create a welcoming community culture through Harris Park Cricket Club. The funding will allow us to subside the cost towards high quality attire to ensure our players and volunteers are representing our growing club correctly.</t>
  </si>
  <si>
    <t>Carnarvon Golf Club Ltd</t>
  </si>
  <si>
    <t>Upgrade practice area and nets</t>
  </si>
  <si>
    <t>65 Nottinghill Rd Auburn 2143</t>
  </si>
  <si>
    <r>
      <rPr>
        <sz val="12"/>
        <color theme="1"/>
        <rFont val="Calibri"/>
        <family val="2"/>
      </rPr>
      <t>Synthetic matting will be laid on current practice tee and new nets and mats will replace worn mats and nets.  
‍
Practice facilities offer players the following benefits :
‍
-  Swing improvement
‍
-  Improving accuracy, distance control, consistency and touch.
‍
Warm-up and pre-round preparation helps avoid injury and improves performance.</t>
    </r>
  </si>
  <si>
    <t>Cumberland Country Golf Club</t>
  </si>
  <si>
    <t>Sustainable pathways to ensure the inclusion of all participants in the sport of golf</t>
  </si>
  <si>
    <t>248 Old Prospect Rd Prospect 2145</t>
  </si>
  <si>
    <t>The greatest impacts to the golf course during heavy rain events is the course becomes inaccessible to players who have either mobility limitations, a disability that requires the use of scooter or cart or elderly players who benefit enormously by having the use of a path to play golf</t>
  </si>
  <si>
    <t>GDSFA Parramatta Eagles FC</t>
  </si>
  <si>
    <t>Medical Golf Cart</t>
  </si>
  <si>
    <t>1 Everley Rd Granville 2162</t>
  </si>
  <si>
    <t>A medical golf cart for our football club will enhance player care by swiftly transporting injured athletes off the field, ensuring prompt medical attention. This grant request aims to elevate our safety measures, prioritizing the well-being of our players during critical moments.</t>
  </si>
  <si>
    <t>Greystanes Cricket Club</t>
  </si>
  <si>
    <t>GCC Enhanced participation opportunities</t>
  </si>
  <si>
    <t>Roberta St Prospect 2145</t>
  </si>
  <si>
    <t>The Greystanes cricket club would like to provide come and try days for female participation and also offer more formal accredited coach that will provide structured coaching for skills enhancement to all new players and existing players within the club.</t>
  </si>
  <si>
    <t>Project "Give it a Shot": Increase regular &amp; on-going participation in cricket, especially opportunities to support females &amp; girls within the community.</t>
  </si>
  <si>
    <t>57 Centenary Rd Granville 2160</t>
  </si>
  <si>
    <t>We are looking to build a diverse and cultural community, especially within Harris Park. Cricket is a huge part of our lives and we are looking to create a welcoming community culture. The funding will allow us to sustainably grow our player base and improve the skills of our players.</t>
  </si>
  <si>
    <t>Facility Upgrades</t>
  </si>
  <si>
    <t xml:space="preserve"> Granville 2161</t>
  </si>
  <si>
    <t>We would like to upgrade our clubhouse office and social area as well as our change-rooms to current day standards.</t>
  </si>
  <si>
    <t>PARRAMATTA DISTRICT RUGBY UNION FOOTBALL CLUB LIMITED</t>
  </si>
  <si>
    <t>Women's Rugby Program</t>
  </si>
  <si>
    <t>Montrose Ave Granville 2160</t>
  </si>
  <si>
    <t>The long-term goal is to be the first Sporting organisation to provide a holistic on and off filed program for women of Western Sydney through a social enterprise ensuring support and inspiration for all women living and working in Western Sydney.</t>
  </si>
  <si>
    <t>Regents Park Saints Football Club</t>
  </si>
  <si>
    <t>The Future Matilda's</t>
  </si>
  <si>
    <t>Princes Rd Auburn 2144</t>
  </si>
  <si>
    <t>Provide a family type environment for the girls and ladies. The club itself cannot truly be a family club to it builds the girls and ladies in the the club. We can like to provide a mentoring for our girls and ladies which will assist the club overall.</t>
  </si>
  <si>
    <t>Equipment and Change Room Upgrade</t>
  </si>
  <si>
    <t>To purchase equipment (balls, nets, training aids) as well as upgrade players and referee changing rooms</t>
  </si>
  <si>
    <t>Wenty Leagues Bowling Club</t>
  </si>
  <si>
    <t>Harmony Attire: One Club, One Design, One Look, All Together in Bowling Unity</t>
  </si>
  <si>
    <t>50 Smith St Prospect 2145</t>
  </si>
  <si>
    <t>Our project aims to unite our recently amalgamated lawn bowling club through the purchase of new, inclusive uniforms. Ee will design and procure attire to be worn by all members, fostering a sense of unity. This initiative benefits our diverse membership and promotes cohesion, enhancing the overall club experience.</t>
  </si>
  <si>
    <t>Return to Lidcombe Event 2024</t>
  </si>
  <si>
    <t>Church St Auburn 2141</t>
  </si>
  <si>
    <t>The 'Return to Lidcombe' event is an opportunity for the community to come together and celebrate the magnificent game of rugby league, the heritage of the Wests Magpies and the history of Lidcombe Oval. Matches will be held for all age groups and genders for over 300 participants.</t>
  </si>
  <si>
    <t>Auburn Sports Club</t>
  </si>
  <si>
    <t>Enhancing Participation and Capacity through Uniforms, Equipment, and Coaching Development</t>
  </si>
  <si>
    <t>Auburn Swimming Club Incorporated</t>
  </si>
  <si>
    <t>Project to boost membership for the club and provide athletes with better training equipment</t>
  </si>
  <si>
    <t>BERALA CARRAMAR HARDCOURT TENNIS ASSOCIATION INCORPORATED</t>
  </si>
  <si>
    <t>Purchase and supply of 3 portable park bench settings</t>
  </si>
  <si>
    <t>TIGER WESTS LITTLE ATHLETICS CENTRE INCORPORATED</t>
  </si>
  <si>
    <t>Electronic Timing System to modernise our Track Program</t>
  </si>
  <si>
    <t>Australian Raptors Rugby Academy Inc</t>
  </si>
  <si>
    <t>RAPTORS FLIGHT PATH LEADERSHIP PROGRAM</t>
  </si>
  <si>
    <t>Club Merrylands Bowling</t>
  </si>
  <si>
    <t>Finals Series of Lawn Bowls State Pennants Grade 2</t>
  </si>
  <si>
    <t>Granville Districts &amp; Football Association</t>
  </si>
  <si>
    <t>Enhancing Field Maintenance for Safer Community Sport</t>
  </si>
  <si>
    <t>Merrylands Rugby Union Club</t>
  </si>
  <si>
    <t>Purchase of video camera for recording games</t>
  </si>
  <si>
    <t>Western Sydney Two Blues Junior Rugby Union Club</t>
  </si>
  <si>
    <t>Greystanes FC Inc</t>
  </si>
  <si>
    <t>Utility long-wheel base Golf Cart for equipment transfer and emergency injury vehicle</t>
  </si>
  <si>
    <t>Greystanes Junior Rugby League Football Club</t>
  </si>
  <si>
    <t>Grounds and facility rejuvenation</t>
  </si>
  <si>
    <t>Toongabbie and Districts Junior Soccer Club</t>
  </si>
  <si>
    <t>Funding to Educate Volunteer Coaches</t>
  </si>
  <si>
    <t>Toongabbie and Districts Junior Soccer Club Inc</t>
  </si>
  <si>
    <t>Funding to Purchase Equipment</t>
  </si>
  <si>
    <t>Fairfield Phoenix Baseball Club</t>
  </si>
  <si>
    <t>Pitching Machine for baseball batting practice.</t>
  </si>
  <si>
    <t>Fairfield Baseball Park</t>
  </si>
  <si>
    <t>The project is to increase participation in baseball by installing a pitching machine to upgrade the training facilities at the Fairfield Baseball Park. Access to better training facilities will help re-build membership, re-establish a junior and a women’s team and generate better utilisation of the Park compared to forty years ago when the club had a pitching machine.</t>
  </si>
  <si>
    <t>Fairfield Bulls Football Club Inc.</t>
  </si>
  <si>
    <t>Assyrian Football Cup 2022</t>
  </si>
  <si>
    <t>Nineveh Soccer Stadium</t>
  </si>
  <si>
    <t>The event will be endorsed by local and state football governing bodies (Southern District Soccer Football Association and Football NSW) that will be held at Nineveh Stadium, in the month of October 2023.</t>
  </si>
  <si>
    <t>White City Soccer Club Inc</t>
  </si>
  <si>
    <t>White City Soccer Committee Training Strategic Planning To Increase Participation</t>
  </si>
  <si>
    <t>227-237 St Johns Road, Canley Heights NSW 2166</t>
  </si>
  <si>
    <t>NSW has the most registered soccer players in the country. White City Soccer Club (WCSC) was established by the Serbian Australian community in 1982. From its inception, WCSC had its focus on grass roots and junior soccer where we have had many successes over the years. In 2022, the club celebrated its 40th anniversary. In the upcoming season, we have big plans with new young, energetic committee and our partnership with Susak Football Academy.  We are keen to increase participation, especially amongst females. To do this, we need professional guidance for future planning and to develop a Strategic Plan.</t>
  </si>
  <si>
    <t>Waratah Showjumping Inc</t>
  </si>
  <si>
    <t>Course Design Mentoring 2023 Waratah Shows</t>
  </si>
  <si>
    <t>Sydney International Equestrian Centre</t>
  </si>
  <si>
    <t>To provide a senior Course Designer (CD) to mentor two junior CD's and other Assistant CD's at the August Waratah Shows.  CD's are a long time in the making and to provide excellent courses for Rings 2 &amp; 3 at Waratah for the competitors and younger horses will be greatly enhanced by having a mentor standing by to provide guidance and direction throughout the competition.</t>
  </si>
  <si>
    <t>Fairfield Juniour Australian Football Club Inc.</t>
  </si>
  <si>
    <t>Purchase of 3 branded Gazebos, Vinyl banners and flags</t>
  </si>
  <si>
    <t>ENDEAVOUR SPORTS RESERVE</t>
  </si>
  <si>
    <t>Purchase of 3 replacement Gazebos for 2023 playing season, including vinyl banners and flags to be used to promote at community events and local markets.  </t>
  </si>
  <si>
    <t>Babylon chaldean sport clop</t>
  </si>
  <si>
    <t>For the kids</t>
  </si>
  <si>
    <t>2A Togil St Cabramatta 2166</t>
  </si>
  <si>
    <t>We are trying to teach the kids how to play soccer and making them happy and healthy by all volunteers people in the club.</t>
  </si>
  <si>
    <t>Bossley Volley</t>
  </si>
  <si>
    <t>Free Representative Opportunity for the physically gifted but financially burdened juniors.</t>
  </si>
  <si>
    <t>36-44 Prairie Vale Rd Cabramatta 2176</t>
  </si>
  <si>
    <t>We have many talented juniors in the area who's family cannot afford to pay. In 2024, our want to make representative volleyball entry fees to be free for these individuals. Also invest into coaching programs so our coaches can teach to the highest quality and provide free coaching.</t>
  </si>
  <si>
    <t>Club Marconi - Marconi Fencing Academy</t>
  </si>
  <si>
    <t>Marconi Fencing Academy Website Refresh</t>
  </si>
  <si>
    <t xml:space="preserve"> Cabramatta 2176</t>
  </si>
  <si>
    <t>Marconi Fencing Academy's project entails a comprehensive website refresh and SEO initiative to overcome low awareness barriers in South Western Sydney. Leveraging collaboration and training from Big Creativa, the revamped online platform aims to increase engagement, boost sponsorship, and sustainably grow fencing participation, promoting inclusivity in a culturally diverse community.</t>
  </si>
  <si>
    <t>Club Marconi Limited</t>
  </si>
  <si>
    <t>Uniforms and club teamwear</t>
  </si>
  <si>
    <t>121-133 Prairie Vale Rd Cabramatta 2176</t>
  </si>
  <si>
    <t>New player uniforms and teamwear</t>
  </si>
  <si>
    <t>Assyrian Football Cup 2024</t>
  </si>
  <si>
    <t>673B Smithfield Rd Cabramatta 2176</t>
  </si>
  <si>
    <r>
      <rPr>
        <sz val="12"/>
        <color theme="1"/>
        <rFont val="Calibri"/>
        <family val="2"/>
      </rPr>
      <t>The event endorsed by Southern District Soccer Football Association and Football NSW will be held at Nineveh Stadium.
‍
12 teams particapating &amp; showcasing male and female football from our diverse local community in a tournament which serves not only for athletic merit but to increase participation/access for CALD community.</t>
    </r>
  </si>
  <si>
    <t>Fairfield Liverpool Cricket Club</t>
  </si>
  <si>
    <t>Fairfield Liverpool Cricket Club Support</t>
  </si>
  <si>
    <t>Ulverstone St Fairfield 2165</t>
  </si>
  <si>
    <t>We are the only premier cricket club based in the Fairfield-Liverpool region. We are seeking funding to support the maintenance and upgrade of our home ground facilities (mowing). As well as funding to upskill our volunteers and committee by taking part in a Multicultural Awareness Workshop.</t>
  </si>
  <si>
    <t>KK Obilic Inc</t>
  </si>
  <si>
    <t>Participation Increase</t>
  </si>
  <si>
    <t xml:space="preserve"> Cabramatta 2166</t>
  </si>
  <si>
    <t>Obilic basketball club is looking to enhance the quality of its training equipment in order to better serve and increase the participation of local kids in the South West Sydney area. The club services kids from a non english speaking background and is also looking to increase female participation.</t>
  </si>
  <si>
    <t>Recreation Sports and Aquatics Club inc</t>
  </si>
  <si>
    <t>Inclusive and accessible sport for people with disability in western sydney</t>
  </si>
  <si>
    <t xml:space="preserve"> Fairfield 2165</t>
  </si>
  <si>
    <t>A large number of people with disability and carers have requested RSAC provide some of our activities at more geographically accessible locations in the Liverpool, Fairfield area where there are very few disability sports programs and two-year waiting lists for those that do exist. Swimming, tennis and karate especially identified.</t>
  </si>
  <si>
    <t>SYDNEY INTERNATIONAL 3DE Incorporated</t>
  </si>
  <si>
    <t>Volunteer Shade Shelters</t>
  </si>
  <si>
    <t xml:space="preserve"> Badgerys Creek 2175</t>
  </si>
  <si>
    <t>Over 3 days our volunteers (100+) are outside, in heat and cold, for approx 8 hours per day. We need to provide shade shelters to protect our volunteers. We would share these shelters with other users at SIEC such as Sydney@SIEC eventing that host a further 2 events a year.</t>
  </si>
  <si>
    <t>WETHERILL PARK WESTERNERS SPORTS CLUB INC.</t>
  </si>
  <si>
    <t>Update training equipment and coaches.</t>
  </si>
  <si>
    <t>19 Emerson St Prospect 2164</t>
  </si>
  <si>
    <t>Purchase new soccer training equipment ( portable goal posts, training Jerseys, bags, poles, cones) as well as providing coaches with recognised coaching skills courses.</t>
  </si>
  <si>
    <t>White City Soccer Club</t>
  </si>
  <si>
    <t>Purchase quality portable goals to facilitate gala days, increase regular sports participation and improve the quality of our training and competition opportunities for all teams.</t>
  </si>
  <si>
    <t>210A St Johns Rd Cabramatta 2166</t>
  </si>
  <si>
    <t>By purchasing 4 sets of quality portable goals that can be used by all teams for training and which will facilitate us hosting gala days for juniors, we will improve our programs and enhance the experience of all WCSC players and coaches to grow and maintain active sports participation.</t>
  </si>
  <si>
    <t>Blacktown Junior Minibike Club</t>
  </si>
  <si>
    <t>Track Refresh for Blacktown Junior Minibike Club</t>
  </si>
  <si>
    <t>Cabramatta JRLC</t>
  </si>
  <si>
    <t>Cabramatta Junior Rugby league community training</t>
  </si>
  <si>
    <t>Ride on Mower Purchase</t>
  </si>
  <si>
    <t>Marconi Fencing Academy</t>
  </si>
  <si>
    <t>Equipment for significant tournament</t>
  </si>
  <si>
    <t>Oak Point Golf Club</t>
  </si>
  <si>
    <t>Women's On-Course Accessibility Project- Toilet Facility</t>
  </si>
  <si>
    <t>Coaching Licence</t>
  </si>
  <si>
    <t>Cabra-Vale Ex-Active Servicemen's/Fairfield Athletics Centre Inc</t>
  </si>
  <si>
    <t>Concrete border surround for single long jump pit</t>
  </si>
  <si>
    <t>Maulers United JRLFC Incorporated</t>
  </si>
  <si>
    <t>Scoreboard for Fairfield Oval</t>
  </si>
  <si>
    <t>Field Extension</t>
  </si>
  <si>
    <t>St George Football Association Incorporated trading as Football St George</t>
  </si>
  <si>
    <t>Junior Girls Representative Program - Gear and Equipment</t>
  </si>
  <si>
    <t>Peakhurst Park No.5</t>
  </si>
  <si>
    <t>Our girls representative program offers a development opportunity and outcome that will increase the skill level of girls entering the talented player pathway competitions. This project covers the associated costs for gear and equipment of four representative teams. The Football St George program supports the NSW Women’s Clubs and Associations in providing best practice environments. This Part Time representative program provides 1 additional training session on top of their local club training session. Players selected, play for their local team on a Sunday and then play for Football St George on a Saturday fortnightly against other Girls representative programs.</t>
  </si>
  <si>
    <t>Hurstville Zagreb FC</t>
  </si>
  <si>
    <t>Increase CALD Participation in Soccer Through Equipment Subsidy</t>
  </si>
  <si>
    <t>Carss Bush Park</t>
  </si>
  <si>
    <t>The project involves purchasing new and much-needed equipment to help lower participation costs among new and existing participants of Hurstville ZFC, many of which are comprised of CALD community members e.g. Croats, Maltese, Italians, Greeks, Spanish, etc. We will also use the grant funding to establish a centralised sports messaging platform that we can use to more effectively communicate with players and coaches, enabling us to engage more with community members, thereby assisting in increased and continued participation.</t>
  </si>
  <si>
    <t>Coaching Clinics For Hurstville ZFC Coaches To Increase Junior Participation</t>
  </si>
  <si>
    <t>We would like to request the help of this grant to assist us in funding 12 of our coaches to undertake the Level 2: Skills Training Certificate and Level 3: Game Training Certificate to enhance their coaching capabilities on an Association level. We will engage Football St. George Coaching to deliver the training as they come highly recommended. Please refer to https://footballstgeorge.com.au/ for information on them.</t>
  </si>
  <si>
    <t>Oatley RSL Netball Club</t>
  </si>
  <si>
    <t>Junior Club Training Clinics</t>
  </si>
  <si>
    <t>Jubilee Park, Mortdale</t>
  </si>
  <si>
    <t>Oatley RSL Netball Club proposes to engage high quality training providers to run clinics at our club training grounds for existing and new junior players.</t>
  </si>
  <si>
    <t>Penshurst RSL Panthers Junior AFL Club</t>
  </si>
  <si>
    <t>Increase Junior Participation in AFL</t>
  </si>
  <si>
    <t>Olds Park</t>
  </si>
  <si>
    <t>Due to Covid and following two years of interrupted seasons, the Club has seen a 25% reduction in registrations and the Auskick program (ages 5-8) has seen a 35% reduction.  </t>
  </si>
  <si>
    <t>St Joseph's Riverwood Sports Club</t>
  </si>
  <si>
    <t>Growing Kids Cricket</t>
  </si>
  <si>
    <t>Gannons Park</t>
  </si>
  <si>
    <t>Support for programmes to be run by the club to increase participation, skills and access to coaching. Focussed on 9-12yr old boys and girls we will use pre-season 'in school' promotions, 'come and try' days, and coaching clinics to increase the number of junior players and improve skills. In addition, we'll support the formal training of coaches so that ongoing coaching resources are more available.</t>
  </si>
  <si>
    <t>St George Little Athletics Centre Inc</t>
  </si>
  <si>
    <t>Additional Athletics Equipment</t>
  </si>
  <si>
    <t>STGLAC would like to purchase additional athletics equipment to increase regular and on-going participation at our Friday night competitions.</t>
  </si>
  <si>
    <t>Kingsgrove Colts JRLFC</t>
  </si>
  <si>
    <t>Kingsgrove Colts JRLFC App</t>
  </si>
  <si>
    <t>Beverly Hills Park</t>
  </si>
  <si>
    <t>The App will be used for the Kingsgrove colts  community Football Club including the Female and Male Players. It will include Well being Program where the players will be able to seek help for any situation they find themselves inn. It will provide support and specific information for the male and female participants. It will have first nation people information as we have participants already in our organization.  It will also have community news and updates for the families involving them with the local community.</t>
  </si>
  <si>
    <t>Connells Point Sailing Club</t>
  </si>
  <si>
    <t>Replacement Of Canteen Fridge And Freezer</t>
  </si>
  <si>
    <t>Donnelly Park</t>
  </si>
  <si>
    <t>Replace previously donated and now unreliable fridge and freezer in our club canteen</t>
  </si>
  <si>
    <t>Oatley Football Club Incorporated</t>
  </si>
  <si>
    <t>Access To Fields</t>
  </si>
  <si>
    <t>Renown Park</t>
  </si>
  <si>
    <t>Oatley FC has over 800 players across U6 to Over 45s age groups, playing in ~70 teams.  </t>
  </si>
  <si>
    <t>Connells Point Rovers FC</t>
  </si>
  <si>
    <t>Growing the womens game</t>
  </si>
  <si>
    <t>Morshead Dr Oatley 2221</t>
  </si>
  <si>
    <r>
      <rPr>
        <sz val="12"/>
        <color theme="1"/>
        <rFont val="Calibri"/>
        <family val="2"/>
      </rPr>
      <t>Facilitating a female only skill program to promote participation, subsidise one off event fees and gear being clothing, balls and water bottles etc
‍
Upgrade non fixed goals and undercover mobile seats with sun shelter for midi field used for juniors and shelter for supporters/parents aswell on mian field.</t>
    </r>
  </si>
  <si>
    <t>Georges River Rugby Incorporated</t>
  </si>
  <si>
    <t>Rugby Club Equipment</t>
  </si>
  <si>
    <t>1116 Forest Rd Oatley 2210</t>
  </si>
  <si>
    <r>
      <rPr>
        <sz val="12"/>
        <color theme="1"/>
        <rFont val="Calibri"/>
        <family val="2"/>
      </rPr>
      <t>1. Training Equipment: . This will lead to a safer more enjoyable experience for new and old players and deliver a level professionalism to training sessions.
‍
2. Marquee Tent; Dedicated bbq area and canteen for revenue.
‍
3. Advertising Signs and Website</t>
    </r>
  </si>
  <si>
    <t>Concrete slab for Grandstand seating</t>
  </si>
  <si>
    <t>199 Vanessa St Kogarah 2209</t>
  </si>
  <si>
    <t>The concrete slab will enable the club to erect the 4 tier aluminium seating providing seating at the park for the community, it will benefit the rugby league, cricket and  local community in watching events at the park. Currently there is no seating at the park.</t>
  </si>
  <si>
    <t>Kogarah Bay Sailing Club Incorporated</t>
  </si>
  <si>
    <t>Safety Boat Repairs &amp; Sailing Instructor Training</t>
  </si>
  <si>
    <t>422B Princes Hwy Kogarah 2221</t>
  </si>
  <si>
    <t>The club's planned repairs to its rescue boat and instructor training aim to enhance safety and professionalism. Members will benefit from improved emergency response and instruction quality, fostering a positive experience. The club seeks to strengthen its reputation and community ties, anticipating increased member retention and community recognition.</t>
  </si>
  <si>
    <t>Kogararh Cougars JRLFC</t>
  </si>
  <si>
    <t>Development program</t>
  </si>
  <si>
    <t xml:space="preserve"> Kogarah 2221</t>
  </si>
  <si>
    <t>Pre season development program for boys and girls</t>
  </si>
  <si>
    <t>Junior Girls Representative Program -Team Gear and Equipment</t>
  </si>
  <si>
    <t>Trafalgar St Oatley 2210</t>
  </si>
  <si>
    <t>Our girls representative program offers a development opportunity and outcome that will increase the skill level of girls entering the talented player pathway competitions. This project covers the associated costs for team gear and equipment of our teams. The program supports the governing body in providing best practice environments.</t>
  </si>
  <si>
    <t>Football4All - Gear &amp; Equipment</t>
  </si>
  <si>
    <t xml:space="preserve"> Oatley 2221</t>
  </si>
  <si>
    <t>The Football4All Club caters for children and young adults with special needs who participate in the Football St George winter competition. The program is an innovative, equal access community initiative which provides a fun, inclusive and social environment for players and their families to participate in a modified team format.</t>
  </si>
  <si>
    <t>ST GEORGE JUNIOR RUGBY FOOTBALL LEAGUE</t>
  </si>
  <si>
    <t>St George JRFL Skills Sessions and Development Squad equipment</t>
  </si>
  <si>
    <t>Hurstville Oval Kogarah 2220</t>
  </si>
  <si>
    <t>This project aims to improve players and upskill volunteers in the league whereby they then go back to their clubs to further improve their teams by introducing and teaching similar practical and technical concepts that holistically improve the junior league and the experience of participants.</t>
  </si>
  <si>
    <t>St Josephs Riverwood Sports Club</t>
  </si>
  <si>
    <t>Looking the part @Joeys</t>
  </si>
  <si>
    <t>Gannons Park Oatley 2210</t>
  </si>
  <si>
    <t>Joeys aims to issue all players with new training shirts and shorts, long sleeve protection and wide brimmed hats.  We'd also like to add player numbers to playing shirts, to help scorers. Much of our apparel is old and doesn't fit growing bodies well. Joeys will make a financial contribution.</t>
  </si>
  <si>
    <t>Hurstville Zagreb Football Club</t>
  </si>
  <si>
    <t>Essential equipment to boost female participation in Football</t>
  </si>
  <si>
    <t>KOGARAH BAY SAILING CLUB INCORPORATED</t>
  </si>
  <si>
    <t>ESSENTIAL BUILDING MAINTENANCE TO CLUBHOUSE</t>
  </si>
  <si>
    <t>Kogarah Cougars sports club incorporated</t>
  </si>
  <si>
    <t>Kogarah Cougars club essentials</t>
  </si>
  <si>
    <t>Sydney Central Badminton Association Incorporated</t>
  </si>
  <si>
    <t>SCBA Website Construction</t>
  </si>
  <si>
    <t>New Balls Please</t>
  </si>
  <si>
    <t>Peakhurst Amateur Swimming Club Inc</t>
  </si>
  <si>
    <t>Replacement of Peakhurst West Swimming Pool starting platforms blocks</t>
  </si>
  <si>
    <t>PENSHURST WEST YOUTH CLUB INC.</t>
  </si>
  <si>
    <t>Goal post upgrade for Olds Park fields</t>
  </si>
  <si>
    <t>St George City FA Football Club</t>
  </si>
  <si>
    <t>Training Equipment Refresh and Upgrade</t>
  </si>
  <si>
    <t>Purchase of portable seating for volunteers &amp; multiclass athletes</t>
  </si>
  <si>
    <t>Developing young cricketers</t>
  </si>
  <si>
    <t>Hawkesbury Canoe Classic Assoc  Inc</t>
  </si>
  <si>
    <t>Hawkesbury Canoe Classic</t>
  </si>
  <si>
    <t>Dedicated Volunteer Committee HCC Assoc hold annually in October, Hawkesbury Canoe Classic, a challenging overnight 111 kms physical paddling event on the Hawkesbury River from Windsor to Mooney Mooney. HCC provides mass participation for paddlers recreational to elite. Entrants from all communities are welcome. Expectations are that  entrants have trained for the challenging event, mandatory they respect officials, other entrants, rules and safety. HCC cannot be held without support from approx 400 volunteers, land crews (usually family and friends), waterfront landowners and various volunteer organizations who ensure safety at 20 checkpoints for an estimated 300 entrants.</t>
  </si>
  <si>
    <t>Windsor Bowling Club Co-Operative</t>
  </si>
  <si>
    <t>Renovation of Bowling Green</t>
  </si>
  <si>
    <t>George Street, Windsor</t>
  </si>
  <si>
    <t>Renovation of lawn bowling green. Taking old grass off the bowling green and replacing with new growth of grass.</t>
  </si>
  <si>
    <t>Wilberforce United Soccer Club</t>
  </si>
  <si>
    <t>Field Seating</t>
  </si>
  <si>
    <t>WoodlandsReserve</t>
  </si>
  <si>
    <t>To provide seating at our ground for spectators and participants.   no seating is currently available.</t>
  </si>
  <si>
    <t>Hawkesbury Sports Council Inc.</t>
  </si>
  <si>
    <t>Installation of Drainage on McQuade Oval</t>
  </si>
  <si>
    <t>Moses St Hawkesbury 2756</t>
  </si>
  <si>
    <t>McQuade Oval has poor drainage and is frequently closed due to it being too wet to play on.  The oval is also used to land helicopters on during flood and fire episodes and this cannot occur if the field is too wet.</t>
  </si>
  <si>
    <t>Shahzada 400 Incorporated</t>
  </si>
  <si>
    <t>Purchase of essential equipment and  assistance to upgrade homeground to reinstate Shahzada 400km and 120 km and other endurance events.</t>
  </si>
  <si>
    <t>1467 Settlers Rd Hawkesbury 2775</t>
  </si>
  <si>
    <r>
      <rPr>
        <sz val="12"/>
        <color theme="1"/>
        <rFont val="Calibri"/>
        <family val="2"/>
      </rPr>
      <t>Equipment requested is essential to conducting endurance horseriding events, in particular but not limited to Shahzada 400km marathon and 120km mini marathon.  
‍
Project will help upgrade new homeground to be suitable for conducting ongoing endurance events
‍
Officials training/accreditation course will increase availability of officials.
‍
All endurance participants can benefit.</t>
    </r>
  </si>
  <si>
    <t>Colo Soccer Football Club</t>
  </si>
  <si>
    <t>Colo SFC Women and Girls Participation Programs and Equipment Upgrade</t>
  </si>
  <si>
    <t>Hawkesbury City JRLFC</t>
  </si>
  <si>
    <t>Field Preparation Upgrade: Line Marking Equipment for Community Rugby League</t>
  </si>
  <si>
    <t>Provision of Solar Carpark Lighting at Bensons A.F.L. &amp; Cricket</t>
  </si>
  <si>
    <t>Pitt Town - Oakville Netball Club Inc</t>
  </si>
  <si>
    <t>Coach the Coach</t>
  </si>
  <si>
    <t>Sydney Showjumping Club Incorporated</t>
  </si>
  <si>
    <t>Trailers for jumping gear – poles and jump stands</t>
  </si>
  <si>
    <t>Toyosports Car Club NSW</t>
  </si>
  <si>
    <t>Ladies Come and Try Autocross 2026</t>
  </si>
  <si>
    <t>Hornsby Kuringgai Basketball Association</t>
  </si>
  <si>
    <t>Replacement Of Broken Scoreboards</t>
  </si>
  <si>
    <t>Thornleigh Indoor Sports Stadium, The Brickpit.</t>
  </si>
  <si>
    <t>The scoreboards at the Brickpit have been in constant operation for the life of the stadium, over 15 years. These have been pieced back together many times over the years but have finally reached an age that can no longer be maintained and now several have failed. The HKBA would like to help fund the upgrade of the equipment to future proof and modernize the facilities so that we can continue to run competitions within the stadium 7 nights a week across 4 courts servicing primarily basketball but also netball and volleyball for the greater community and schools.</t>
  </si>
  <si>
    <t>Hornsby Gymnastics Incorporated</t>
  </si>
  <si>
    <t>New Hornsby RSL Gymnastics promotional banners to increase community participation</t>
  </si>
  <si>
    <t>Hornsby RSL Gymnastics</t>
  </si>
  <si>
    <t>New Hornsby RSL Gymnastics promotional banners will increase our exposure in the local community and increase the gymnastics membership base in Hornsby and surrounding suburbs.</t>
  </si>
  <si>
    <t>Purchase of New Training Equipment</t>
  </si>
  <si>
    <t>Purchase of two crashmats (super soft-landing mats) and two boxes to replace worn out equipment. This new equipment can be used by all recreational and competitive programs as a super soft-landing surface for learning new skills.</t>
  </si>
  <si>
    <t>Hornsby District Little Athletics</t>
  </si>
  <si>
    <t>Junior Coach Development and Training Program</t>
  </si>
  <si>
    <t>Pennant Hills Park</t>
  </si>
  <si>
    <t>Little Athletics is a uniquely Australian modified athletics program for children from 3 to 16 years. There is a wide range of events from running, jumping, throwing and walking and events are modified to suit the age, developmental stage and ability of the children. One of the club's key objectives for 2022/23 is to identify and develop a group of young volunteer coaches that can assist in supporting the growing need for basic skills training and overall community experience by supporting weekly participation of our kids and for this the club requires the appropriate equipment</t>
  </si>
  <si>
    <t>North Epping Bowling and Community Club Ltd</t>
  </si>
  <si>
    <t>Reconstruction of Collapsed Embankment</t>
  </si>
  <si>
    <t>During torrential rain, following the collapse of an embankment adjacent to one of our bowling greens, it is necessary to reconstruct the embankment and a secure retaining wall. The embankment failure is approximately 15 metres long and 6 metres high, and is immediately adjacent to one of the bowling greens on Boundary Road at North Epping. Large rocks, vegetation and other debris collapsed onto the footpath below the green.</t>
  </si>
  <si>
    <t>Thornleigh Squash &amp; Fitness</t>
  </si>
  <si>
    <t>Club unification through identity and community presence</t>
  </si>
  <si>
    <t>To fit out our club with a uniform that will give pride and representation in the competitions and to our community. We want to give our Junior &amp; Senior participants identity with our club colours and not have any barriers to cost of uniforms for participants. This grant will enable every child and adult to feel apart of our club.</t>
  </si>
  <si>
    <t>North Shore District Rifle Association No. 18 Incorporated</t>
  </si>
  <si>
    <t>NSDRA Target Frame Hoisting System Safety Features Incorporation and Refurbishment</t>
  </si>
  <si>
    <t>North Shore Regional Target Shooting Complex - Hornsby</t>
  </si>
  <si>
    <t>The incorporation of modern safety systems and a major overhaul of 14 shooting target frame lifting/lowering systems to significantly reduce the risk of serious personal injuries and to allow ease of use and access for physically impaired, elderly, junior and lightly-built competitors and support personnel. </t>
  </si>
  <si>
    <t>Hornsby Rugby Club</t>
  </si>
  <si>
    <t>Hornsby Rugby - Mens And women's Rugby Programme</t>
  </si>
  <si>
    <t>Mark Taylor Oval</t>
  </si>
  <si>
    <t>The project aims to provide local men and women the opportunity to play rugby union through the provision of key equipment such as rugby balls, hydration equipment &amp; uniforms.</t>
  </si>
  <si>
    <t>Epping District Cricket Club</t>
  </si>
  <si>
    <t>Cricket Oval Covers</t>
  </si>
  <si>
    <t>Epping Oval</t>
  </si>
  <si>
    <t>Epping Bulls Cricket club provides opportunities for u5-u60 including female and male teams. As part of the club we utilise two turf wickets which require covering and protection throughout the season, with high rainfall over the past two years the covers are requiring replacement. If wickets are not covered correctly then the field becomes unplayable for our members.</t>
  </si>
  <si>
    <t>Northern Districts Little Athletics Club</t>
  </si>
  <si>
    <t>Northern Districts Little Athletics Equipment</t>
  </si>
  <si>
    <t>Foxglove Oval, Mount Colah NSW 2079</t>
  </si>
  <si>
    <t>We would like to purchase a new Scissor Mats for our athletics club in Mount Colah NSW.  We are a small club that has seen a significant increase in athletes this season, from 200 in 2021 to over 300 in 2022.  We need to increase our equipment to maintain these athletes and their families in the club and the sport.</t>
  </si>
  <si>
    <t>Hawkesbury River Dragons</t>
  </si>
  <si>
    <t>Hawkesbury River Dragons New Boat</t>
  </si>
  <si>
    <t>Parsley Bay, Brooklyn</t>
  </si>
  <si>
    <t>Hawkesbury River Dragons are a dragon boat club located on the Hawkesbury River in Brooklyn on Sydney's north. A recent club membership drive has seen our number of members increase. In order to accommodate all our members we are in need of a new boat as we currently we only have 2 boats, each seating 20 paddlers. One boat is in good condition but the other old heavy boat has suffered termite and weather damage during the wet weather. It is not suitable nor in sea worthy condition for training new paddlers or for race training for experienced paddlers.</t>
  </si>
  <si>
    <t>West Pennant Hills Cherrybrook Cricket Club</t>
  </si>
  <si>
    <t>Indigenous playing outfit</t>
  </si>
  <si>
    <t>Greenway Park, Shepherds Drive</t>
  </si>
  <si>
    <t>Our Club is taking significant steps towards raising Community awareness through embracing our local (Darug) Indigenous culture in close consultation with the Darug Custodian Aboriginal Corporation (Leanne Mulgo Watson).</t>
  </si>
  <si>
    <t>Northern District Hockey Association Incorporated</t>
  </si>
  <si>
    <t>ND - New Scoreboard</t>
  </si>
  <si>
    <t>Pennant Hills Hockey Complex/Pennant Hills Park</t>
  </si>
  <si>
    <t>The replacement of an electronic scoreboard that was so old (15-20 years estimate), replacement parts to run it no longer existed. The board existed on Field 2 and will need to be installed with the help of qualified trades.</t>
  </si>
  <si>
    <t>Eastwood Thornleigh District Tennis Association Inc</t>
  </si>
  <si>
    <t>New Bathroom Fittings</t>
  </si>
  <si>
    <t>Replace old basins, taps and soap dispensers in external bathrooms; move old hand dryers from inside to outside bathrooms and replace with new dryers.</t>
  </si>
  <si>
    <t>Asquith FC Incorporated</t>
  </si>
  <si>
    <t>Female Football Skills Engage</t>
  </si>
  <si>
    <t>Mills Ave Hornsby 2077</t>
  </si>
  <si>
    <t>Our program "Skills Engage" will provide external training sessions to enhance the skills level to increase engagement and participation. When individuals acquire relevant competencies, they feel more empowered and confident to contribute meaningfully. Skill development will enrich personal growth and strengthen collective capabilities, propelling a culture of active involvement.</t>
  </si>
  <si>
    <t>BEECROFT LAWN TENNIS CLUB Inc</t>
  </si>
  <si>
    <t>BLTC Website Rebuild</t>
  </si>
  <si>
    <t>Beecroft Rd Epping 2119</t>
  </si>
  <si>
    <r>
      <rPr>
        <sz val="12"/>
        <color theme="1"/>
        <rFont val="Calibri"/>
        <family val="2"/>
      </rPr>
      <t>The Club is looking to rebuild its website, to provide an improved, modern digital identity and to attract new members to the club.
‍
Benefits include: 
‍
- allow potential &amp; existing members to find useful information.
‍
- targeted at mobile devices
‍
- self-manageable site
‍
- provide live updates on court conditions</t>
    </r>
  </si>
  <si>
    <t>Berowra Football Club</t>
  </si>
  <si>
    <t>Walking &amp; Summer Football Programs</t>
  </si>
  <si>
    <t xml:space="preserve"> Hornsby 2080</t>
  </si>
  <si>
    <r>
      <rPr>
        <sz val="12"/>
        <color theme="1"/>
        <rFont val="Calibri"/>
        <family val="2"/>
      </rPr>
      <t>Walking Football, is a social, safe &amp; inclusive sustainable format of the beautiful game aimed at increasing participation in older participants aged 50+ but is suitable for everyone. 
‍
Summer Football, is aimed at increasing girl's participation in a social setting between the ages of 6-12, social and small sided format.</t>
    </r>
  </si>
  <si>
    <t>Cheltenham Recreation Club</t>
  </si>
  <si>
    <t>Cheltenham Recreation Club- Replace old HID tennis  court lighting with Energy Efficient LED lighting.</t>
  </si>
  <si>
    <t>60-74 The Crescent Epping 2119</t>
  </si>
  <si>
    <t>Cheltenham Recreation Club_ Replace 16 old HID tennis court lights with high efficiency LED lights demonstrating significant energy savings and providing benefit to the community.</t>
  </si>
  <si>
    <t>Hills Hawks Junior Rugby League Club</t>
  </si>
  <si>
    <t>Portable Electronic Scoreboard</t>
  </si>
  <si>
    <t>45 Quarry Rd Hornsby 2158</t>
  </si>
  <si>
    <t>An electronic scoreboard which can be seen by all players, officials and spectators during games. It will be portable so that it can be stored away safely when not in use.</t>
  </si>
  <si>
    <t>Hornsby Berowra Eagles Junior AFL Club</t>
  </si>
  <si>
    <t>AFL - Specialist Coaching Program - Kicking Dynamics</t>
  </si>
  <si>
    <t>100 Galston Rd Hornsby 2077</t>
  </si>
  <si>
    <t>The Hornsby Berowra Eagles wishes to engage professional coaching for our junior AFL players in order to correct their technque and expose them to a specialised level of coaching at the commencement of the season. The Club is looking to engage a company called Kicking Dynamics.</t>
  </si>
  <si>
    <t>Hornsby Ku-ring-gai Basketball Association Incorporated</t>
  </si>
  <si>
    <t>Scorebench and Staff Uniforms</t>
  </si>
  <si>
    <t>1A Dartford Rd Wahroonga 2120</t>
  </si>
  <si>
    <t>New uniforms for all technical officials due to change of logo by state body. As most officials are volunteers, we provide shirts and jackets for them to wear. Staff uniforms.</t>
  </si>
  <si>
    <t>Hornsby Rugby Club Incorporated</t>
  </si>
  <si>
    <t>Provision of Critical Uniform Supplies</t>
  </si>
  <si>
    <t>Waitara Ave Wahroonga 2077</t>
  </si>
  <si>
    <t>The playing members of Hornsby Rugby club will benefit from the supply of critical uniform items. If successful, Hornsby Rugby Club will arrange the supply of the critical uniform supplies. Hornsby Rugby Club anticipates that increased player numbers and improved community engagement with competitive sport will be the outcome.</t>
  </si>
  <si>
    <t>Kuringgai Kangaroos Basketball Club</t>
  </si>
  <si>
    <t>Boosting Women in Basketball</t>
  </si>
  <si>
    <t>Hornsby St Wahroonga 2077</t>
  </si>
  <si>
    <t>Through our recent IAAG Leadership Scholarship program - we studied what our local women view as obstacles to playing basketball.  Many parents of current junior players  are interested in playing, but costs are prohibitive - particularly where multiple children play.  We believe providing paid coaching  and uniforms would overcome these.</t>
  </si>
  <si>
    <t>MOUNT COLAH SOCCER CLUB</t>
  </si>
  <si>
    <t>Northern Galaxy Girls Football Development Program</t>
  </si>
  <si>
    <t>Foxglove Rd Hornsby 2079</t>
  </si>
  <si>
    <t>To provide a quality development program for our junior female members to build skills, confidence and increase their love for Football, and grow female participation.</t>
  </si>
  <si>
    <t>Northern Sydney Cycling Club</t>
  </si>
  <si>
    <t>Women and Juniors Access Program</t>
  </si>
  <si>
    <t xml:space="preserve"> Hornsby 2077</t>
  </si>
  <si>
    <t>Provide access pathways and training/coaching programs for female and junior cyclists in the Hornsby, Hills and Berowra districts</t>
  </si>
  <si>
    <t>Norwest Swimming Club</t>
  </si>
  <si>
    <t>Upgrade of Swimming Starting Blocks</t>
  </si>
  <si>
    <t>513 Old Northern Rd Castle Hill 2154</t>
  </si>
  <si>
    <t>Replacing starting blocks in 6 lane pool. This will provide benefit to swimmers from the swimming club community, school and wider community. Individuals benefitting include multi-class swimmers as well as able-bodied swimmers. It will increase participation in swimming club races as current facilities are outdated and have broken elements.</t>
  </si>
  <si>
    <t>Pennant Hills District Cricket Club</t>
  </si>
  <si>
    <t>Step in 21st Century with Technology</t>
  </si>
  <si>
    <t>Britannia St Wahroonga 2120</t>
  </si>
  <si>
    <t>we want to offer our player, parents, family members the option to see their loved ones play their favourite sport. By having things such as FrogBox to livestream our games and Tablets for E-Scoring. Build awareness and promote the sport to everyone for them to enjoy</t>
  </si>
  <si>
    <t>SUNS, Table Tennis</t>
  </si>
  <si>
    <t>Training Program</t>
  </si>
  <si>
    <r>
      <rPr>
        <sz val="12"/>
        <color theme="1"/>
        <rFont val="Calibri"/>
        <family val="2"/>
      </rPr>
      <t>Club would run a Table Tennis Training program for 23 weeks for the Community.
‍
Club would bear the costs of advertising, providing sports equipment for training, booking the Venue and paying its costs and project manage the Program. 4 Trainers/Coaches would be engaged to train 36 to 140 Community members.</t>
    </r>
  </si>
  <si>
    <t>Thornleigh Sports &amp; Recreation Club Inc</t>
  </si>
  <si>
    <t>Thornleigh Oval Cricket Nets Refurbishment</t>
  </si>
  <si>
    <t>Ferguson Ave Wahroonga 2120</t>
  </si>
  <si>
    <t>Works will apply rubber matting to the inside of the cricket net fencing. This will increase the fence longevity through absorption of ball impact. Damage to cricket balls through contact with the fence will be minimised and most importantly, the safety of participants improved through a reduction in harmful bounce.</t>
  </si>
  <si>
    <t>Beecroft Netball Club Inc</t>
  </si>
  <si>
    <t>Equipment Upgrade with The Netball Shot Pro</t>
  </si>
  <si>
    <t>Repair Surface on Multi-Purpose Courts</t>
  </si>
  <si>
    <t>North Epping Rangers Sports Club Inc</t>
  </si>
  <si>
    <t>Tennis &amp; Netball Court freestanding tennis nets</t>
  </si>
  <si>
    <t>North Sydney Leagues Club (Beecroft Bowling Club)</t>
  </si>
  <si>
    <t>Impaired &amp; Blind Bowls Equipment</t>
  </si>
  <si>
    <t>Berowra Cricket Club Inc.</t>
  </si>
  <si>
    <t>Synthetic Cricket Wicket Replacement</t>
  </si>
  <si>
    <t>Hornsby Ku-ring-gai Sailing Club Incorporated</t>
  </si>
  <si>
    <t>Safe Sailing Pathways: Equipment Upgrade for Youth and Community Programs</t>
  </si>
  <si>
    <t>RBC Rangers Baseball Club</t>
  </si>
  <si>
    <t>Safety and playing equipment</t>
  </si>
  <si>
    <t>The Arcadia Para Dressage Club Inc</t>
  </si>
  <si>
    <t>Making Pathways for para equestrian</t>
  </si>
  <si>
    <t>Blowfly Cricket Uniform refresh</t>
  </si>
  <si>
    <t>Hornsby District Little Athletics Centre INC</t>
  </si>
  <si>
    <t>Westleigh Fun Run</t>
  </si>
  <si>
    <t>Hornsby Junior Rugby Union Club</t>
  </si>
  <si>
    <t>Girl's Tri-Tag Competition for Upper North Shore of Sydney</t>
  </si>
  <si>
    <t>Hornsby Ku-Ring-Gai Basketball Association</t>
  </si>
  <si>
    <t>Girls. Play. Ref. Lead.</t>
  </si>
  <si>
    <t>Northern Archers of Sydney</t>
  </si>
  <si>
    <t>Safe Archery and access for Para-archers</t>
  </si>
  <si>
    <t>Western Suburbs Lawn Tennis Association Limited</t>
  </si>
  <si>
    <t>Fencing &amp; gates for coaching courts &amp; garbage gate</t>
  </si>
  <si>
    <t>Pratten Park</t>
  </si>
  <si>
    <t>Installation of gates on Arthur Street access to coaching courts directly and erection of fencing and gates to enclose coaching courts to comply with safe guarding children. It is the club priority when coaching is in progress. The club is running Rally4Ever for people with mental illness or socially isolated on behalf of Inner West Council this fence will assist greatly with keeping the balls within the court area, which will make it easier for the participants to pick up the balls in a confined area due to their limited mobility in some cases. The balls go outside court area.</t>
  </si>
  <si>
    <t>Leichhardt Saints Football Club</t>
  </si>
  <si>
    <t>Uniform items for U6 and U7 players</t>
  </si>
  <si>
    <t>KING GEORGE OVAL</t>
  </si>
  <si>
    <t>This project targets our youngest players, encouraging parents to register their children in a team sport. We aim to grow this segment of our membership to support children's development and skills, and encouraging them to participate in sport throughout their lives.</t>
  </si>
  <si>
    <t>Veo Sports Camera and Accessories</t>
  </si>
  <si>
    <t>King George Oval</t>
  </si>
  <si>
    <t>Leichhardt Saints Football Club requests funding to purchase and operate a Veo Sports Camera for our Club. This technology will allow us to offer coaches and teams match recordings for team feedback and allow them to enhance their training and skills development. We believe this tool will be an asset to our club in attracting and retaining players, and also offering a quality service to our members.</t>
  </si>
  <si>
    <t>Cooks River Croquet Club</t>
  </si>
  <si>
    <t>Cooks River Croquet Club Admin Equipment Acquisition</t>
  </si>
  <si>
    <t>Mackey Park, Marrickville NSW</t>
  </si>
  <si>
    <t>CRCC currently has no computer equipment. It has used Croquet NSW equipment  to run the club since establishment so does not have primary access to essential office equipment. This grant is to provide basic administrative capability to the CRCC to enable it to manage it members interests, run croquet tournaments and facilitate local ratepayers to become members of CRCC.</t>
  </si>
  <si>
    <t>Marrickville Football Club</t>
  </si>
  <si>
    <t>All Abilities New Training Equipment</t>
  </si>
  <si>
    <t>Mackey Park</t>
  </si>
  <si>
    <t>The All Abilities Program is a football training and game session for players with disabilities. This project will allow Marrickville FC to purchase new portable goals and other training equipment to be used during the sessions. The sessions are run on Saturday mornings at Mackey Park.</t>
  </si>
  <si>
    <t>Newtown Breakaways Football Club</t>
  </si>
  <si>
    <t>Breakaways Inclusive Events 2023</t>
  </si>
  <si>
    <t>HJ Mahoney Reserves</t>
  </si>
  <si>
    <t>Breakaways are producing two key special events that are to be packaged as program.  The purpose is demonstrate the Newtown Breakaways commitment to local community sport and inclusiveness.  The Key Events &amp; Projects include the following:</t>
  </si>
  <si>
    <t>Balmain Junior Rugby Club Incorporated</t>
  </si>
  <si>
    <t>Participation and grading program</t>
  </si>
  <si>
    <t>Leichhardt Oval No2</t>
  </si>
  <si>
    <t>Use of external coaching support to develop volunteer coaching ability and support grading / selection for older age groups</t>
  </si>
  <si>
    <t>Sporting equipment refresh</t>
  </si>
  <si>
    <t>Refresh and replace key equipment used for training and coaching including balls, tackle bags and pitch markers</t>
  </si>
  <si>
    <t>Leichhardt Cygnets Junior Australian Football Club</t>
  </si>
  <si>
    <t>Leichhardt Cygnets Development Program</t>
  </si>
  <si>
    <t>Glover Street Oval</t>
  </si>
  <si>
    <t>A program designed for the Development of the clubs participants with the aim of attracting more girls to play AFL at a Junior Level</t>
  </si>
  <si>
    <t>Renegades Rugby Incorporated</t>
  </si>
  <si>
    <t>Renegades Canteen Upgrade</t>
  </si>
  <si>
    <t>Kellvyille Park Field 5</t>
  </si>
  <si>
    <t>Renegades Rugby is updating its canteen facilities to include more advanced Point of Sale, better food preparation, and increased security for storage of merchandise.</t>
  </si>
  <si>
    <t>Kellyville Kolts Soccer Club</t>
  </si>
  <si>
    <t>Junior Development Programs</t>
  </si>
  <si>
    <t>Bernie Mullane Sports Complex</t>
  </si>
  <si>
    <t>Providing players from U8 to U17 ball mastery skills training. Kellyville Kolts runs Ball Mastery skills training every Monday throughout the whole season. We have approximately 100 players attending.</t>
  </si>
  <si>
    <t>Budokan Judo Club Inc</t>
  </si>
  <si>
    <t>Budokan Judo Club Training Equipment</t>
  </si>
  <si>
    <t>Castle Hill Showground</t>
  </si>
  <si>
    <t>It is proposed to purchase training equipment to enable Budokan to continue to grow and expand its membership base.  This will be achieved by attracting new members from within the community, increasing participation rates and retaining existing athletes ensuring their ongoing participation in sport.  </t>
  </si>
  <si>
    <t>Hills Basketball Association Incorporated</t>
  </si>
  <si>
    <t>Bernie Mullane Sports Complex Scorboard System</t>
  </si>
  <si>
    <t>Upgrade of faulty/damaged scoreboard system at Bernie Mullane Sports Complex. 2-court indoor sports facility.</t>
  </si>
  <si>
    <t>Kellyville Supersonics Sports Club Incorporated</t>
  </si>
  <si>
    <t>Kellyville_Supersonics_Sports_Grant_2021</t>
  </si>
  <si>
    <t>Balmoral Road Reserve</t>
  </si>
  <si>
    <t>Increasing senior/junior player and girls participation through subsidising the cost towards</t>
  </si>
  <si>
    <t>Rouse Hill Rangers Football Club Inc</t>
  </si>
  <si>
    <t>New Full Size Soccer Goals</t>
  </si>
  <si>
    <t>Annangrove Rd Annangrove NSW 2156</t>
  </si>
  <si>
    <t>Rangers AFC will be increasing the numbers of players playing for the Club during the 2023 Football Season.  Resulting in the use of Russell Reserve Park at Rouse Hill, during the weekend/Training. This will require upgrading of the existing playing fields, new Full-Size Goals, MIniroo Goals, etc.</t>
  </si>
  <si>
    <t>Renegades Rugby</t>
  </si>
  <si>
    <t>Renegades Registration Subsidy 2023</t>
  </si>
  <si>
    <t>Kellyville Park Field 7</t>
  </si>
  <si>
    <t>This grant funding will assist us with the costs of registering our teams with the NSW Suburban Rugby Union.</t>
  </si>
  <si>
    <t>Hills Barbarians Cricket Club</t>
  </si>
  <si>
    <t>Junior Big Blast</t>
  </si>
  <si>
    <t>Eric Mobbs Reserve</t>
  </si>
  <si>
    <t>To fund Junior Cricketers in our local are of Baulkham Hills into start up programmes. This includes Cricket Australias Registaration Costs, Uiform Costs, Equipment Costs.</t>
  </si>
  <si>
    <t>New Playing and Training Kits</t>
  </si>
  <si>
    <t>Rangers AFC will be increasing the numbers of players playing for the Club during the 2023 Football Season. Due to the increased use of Russell Reserve Park at Rouse Hill, during the weekend and training nights.</t>
  </si>
  <si>
    <t>Rouse Hill Rams Softball</t>
  </si>
  <si>
    <t>Participant Growth Equipment Grant</t>
  </si>
  <si>
    <t>Hills Centenary Park</t>
  </si>
  <si>
    <t>Equipment for Additional Teams due to growth of participants - Games and Training</t>
  </si>
  <si>
    <t>The Hills Rugby Union Football Club Inc</t>
  </si>
  <si>
    <t>Goal Post</t>
  </si>
  <si>
    <t>Yattenden Oval</t>
  </si>
  <si>
    <t>Replace damaged goal posts at Yattenden Oval for use during the rugby season.  The existing posts have been installed for 10 years plus and suffered damaged during a storm.  We are no longer able to get parts to repair.</t>
  </si>
  <si>
    <t>St bernadette’s football club</t>
  </si>
  <si>
    <t>Dads and Kids Play Together</t>
  </si>
  <si>
    <t>Eric mobbs reserve castle hill</t>
  </si>
  <si>
    <t>Several parents have expressed an interest in playing competitive soccer at the same club as their kids to drive communal engagement of football in our club and community. Parents often wait around at training and on saturdays and want to play competitive soccer. It is hard for parents to find clubs with people they know and without travelling to remote parts of the city to find a soccer club. We want to fufill that need to increase pariticipation levels in the game by parents and ensure children remain engaged and keep their passion for the game.</t>
  </si>
  <si>
    <t>Lankan Islanders Cricket Club</t>
  </si>
  <si>
    <t>Lankan Islanders Club Support</t>
  </si>
  <si>
    <t>GLENHAVEN OVAL</t>
  </si>
  <si>
    <t>Lankan Islanders Sports Club (LISC) was founded in 2008, primarily as a cricket club, by Sri Lankan youth members with the ambition of playing good cricket socially and giving back to the Sri Lankan community, locally and globally. We enter cricket teams into the mainstream Hornsby Ku-ring-gai &amp; Hills District Cricket Association. We also enter teams into local OzTag and Tennis community competitions. We are looking for funding to purchase training and playing uniforms for our participants and committee members. As well as funding to further develop and update our club website and take part in coaching programs.</t>
  </si>
  <si>
    <t>Dural &amp; District Pony Club Incorporated</t>
  </si>
  <si>
    <t>DPC Tetrathlon Program</t>
  </si>
  <si>
    <t>Holland Reserve</t>
  </si>
  <si>
    <t>Acquisition of Laser Pistols in preparation to train and compete at State Tetrathlon event in 2023.</t>
  </si>
  <si>
    <t>Hills Senior Rugby Union Inc</t>
  </si>
  <si>
    <t>Replacement Jerseys</t>
  </si>
  <si>
    <t>Replacement of all jerseys for senior club</t>
  </si>
  <si>
    <t>Balmain &amp; District Football Club</t>
  </si>
  <si>
    <t>All Abilities Training Program</t>
  </si>
  <si>
    <t>1 Rose St Balmain 2041</t>
  </si>
  <si>
    <t>A training program that empowers athletes with disabilities, fostering inclusivity through football. Tailored activities enhance skill development, teamwork, and confidence. Participants will gain social connections and physical fitness, ensuring a season of growth and joy for all. Inclusive of new equipment to run the program and courses to upskill coaches.</t>
  </si>
  <si>
    <t>Scoreboard purchase</t>
  </si>
  <si>
    <t>68 Glover St Balmain 2040</t>
  </si>
  <si>
    <t>Purchase of a non-fixed score board for use at all home games (no current score board exists).</t>
  </si>
  <si>
    <t>Flying Bats Soccer Club</t>
  </si>
  <si>
    <t>Diversifying and growing the number of LGBTQIA+ women participating in soccer</t>
  </si>
  <si>
    <t>Holbeach Ave Heffron 2044</t>
  </si>
  <si>
    <t>A series of free, fun and inclusive come-and-try sessions aimed at underrepresented groups within the LGBTQIA+ community in Sydney. The sessions will be designed, marketed and run with input from community organizations which understand the needs of women facing multiple barriers to sport participation.</t>
  </si>
  <si>
    <t>Japanese Moonbears Rugby League Club</t>
  </si>
  <si>
    <t>Japanese Moonbears Rugby League Club Support</t>
  </si>
  <si>
    <t>1 Livingstone Rd Summer Hill 2204</t>
  </si>
  <si>
    <t>We are seeking funding to support our members taking part in NSW Rugby League pathway programs by purchasing much needed equipment and jerseys. As well as upskill our volunteers by taking part in a Club Strategy Workshop. Our club directly supports the Australian and Japanese communities.</t>
  </si>
  <si>
    <t>Uniform Items for U6 and U7 Players</t>
  </si>
  <si>
    <t>Manning St Balmain 2039</t>
  </si>
  <si>
    <t>This project reduces costs for both our Club and families in providing jerseys, shorts and socks for U6/U7 players. By providing each U6/U7 player with these uniform items, football is more affordable and accessible for families, and it also reduces the Club's costs which are covered by membership fees.</t>
  </si>
  <si>
    <t>Marrickville Cricket Club</t>
  </si>
  <si>
    <t>Increase opportunities for children to play cricket</t>
  </si>
  <si>
    <t xml:space="preserve"> Summer Hill 2204</t>
  </si>
  <si>
    <t>We are committed to ensuring that all boys and girls who register to play with Marrickville Cricket club are given the opportunity to reach their full potential through one-off professional coaching sessions for teams and coaches and by keeping our equipment up-to-date.</t>
  </si>
  <si>
    <t>Marrickville Croquet Club Incorporated</t>
  </si>
  <si>
    <t>Lawn Irrigation System Purchase and Installation</t>
  </si>
  <si>
    <t>Livingstone Rd Summer Hill 2204</t>
  </si>
  <si>
    <t>Installation of an automatic irrigation system will assist lawn care volunteers to better maintain the lawn, improve watering management, and provide a quality experience of croquet to all participants through a lawn which will sustain high levels of usage.</t>
  </si>
  <si>
    <t>Girls only Gala Day</t>
  </si>
  <si>
    <t>13 Carrington Rd Summer Hill 2204</t>
  </si>
  <si>
    <t>To hold a girls only gala day during the school holidays. This will be an opportunity for girls to either make up new teams with friends that have never played before or for teams with girls that have some experience.</t>
  </si>
  <si>
    <t>Marrickville Spirit Basketball Association</t>
  </si>
  <si>
    <t>Equipment and seating for Marrickville Spirit basketball programs</t>
  </si>
  <si>
    <t>531 Illawarra Rd Summer Hill 2204</t>
  </si>
  <si>
    <t>Marrickville Spirit has 1400 members that will benefit from this initiative each week along with an additional estimated 4200 family and carers who watch their children participate in the basketball programs provided by Marrickville Spirit.</t>
  </si>
  <si>
    <t>Newington Swimming Club Inc</t>
  </si>
  <si>
    <t>Upgrade Facilities - score board</t>
  </si>
  <si>
    <t>200 Stanmore Rd Newtown 2048</t>
  </si>
  <si>
    <t>Newington Swimming Club is seeking a grant to purchase and install a new scoreboard. This will have benefit for the swimmers as it further creates the experience of racing and competing at a high level.</t>
  </si>
  <si>
    <t>Newtown Breakaways Football Club Inc</t>
  </si>
  <si>
    <t>Enhance participation at NBFC</t>
  </si>
  <si>
    <t>570 Illawarra Rd Summer Hill 2204</t>
  </si>
  <si>
    <t>The entire club will benefit from new equipment as well as strength &amp; condition training to increase opportunities to develop player skills and be safer when playing due to increased physical conditioning.</t>
  </si>
  <si>
    <t>Newtown Judo Club</t>
  </si>
  <si>
    <t>Tatami for Women's Judo Classes</t>
  </si>
  <si>
    <t>95 Lennox St Newtown 2042</t>
  </si>
  <si>
    <t>Currently our women's judo class overlaps the mixed judo class by half an hour and is forced to share mat space. Ten additional judo mats will allow our women's class to retain a separate training area with enhanced safety for participants, especially beginners.</t>
  </si>
  <si>
    <t>Newtown Judo Club Website Renewall</t>
  </si>
  <si>
    <t>The NJC website was constructed in 2013 by a volunteer who has left the club. The website is out of date and cannot be edited. It needs thorough revision and transfer to a modern web platform that is user friendly for both club editing and for outside enquiries.</t>
  </si>
  <si>
    <t>North Western Suburbs Tennis Ass Incorporated T/As Ryde Balmain Tennis</t>
  </si>
  <si>
    <t>Upgrade of existing courtside shade Cabana's - Birchgrove Tennis Centre</t>
  </si>
  <si>
    <t>Rose St Balmain 2041</t>
  </si>
  <si>
    <t>Upgrade of of Six (6) off existing courtside shade Cabana's. Repair and paint. These cabana's are part of each tennis court at the Birchgrove Tennis Centre. They will give protection to tennis players from the weather (sun or rain) while watching matches in progress.</t>
  </si>
  <si>
    <t>Sydney Rangers Football Club Inc</t>
  </si>
  <si>
    <t>Upgrading equipment to support club growth</t>
  </si>
  <si>
    <t xml:space="preserve"> Heffron 2044</t>
  </si>
  <si>
    <t>In recent years our club has grown, and with that growth comes costs. We are seeking funding to purchase equipment and kits for our members so that we do not have to pass the costs on to them, particularly in the current economic environment.</t>
  </si>
  <si>
    <t>Sydney Underwater Rugby Club</t>
  </si>
  <si>
    <t>Umpire buzzer system for women's tournament and trainings</t>
  </si>
  <si>
    <t>43 Mary St Balmain 2040</t>
  </si>
  <si>
    <t>Underwater rugby has a unique need for a referee/coaches signalling system that is heard by players above and underwater. The buzzer system required includes two underwater handheld buzzers and one out of water buzzer. The buzzers are connected to one underwater signalling horn and one out of water signalling horn.</t>
  </si>
  <si>
    <t>Women's team uniform and training equipment</t>
  </si>
  <si>
    <t>The club's project is to increase the sun safety of uniform available to women and non-binary members. The project includes updates to ageing training equipment to benefit to the new members of the women's training and competitive squads</t>
  </si>
  <si>
    <t>Sydney Women's Baseball League Incorporated</t>
  </si>
  <si>
    <t>Sydney Women’s Baseball League “Gear For All”: LGBTQIA+ Inclusivity, Breaking Barriers &amp; Celebrating Diversity On and Off the Diamond.</t>
  </si>
  <si>
    <t>New baseball equipment is vital for the LGBTQIA+ inclusive Sydney Women's Baseball League, promoting skill development and safety. Activities encompass practice, games, and team building. Anticipated outcomes for player and volunteers include: heightened skills, enriched inclusivity, and reduced injury risks.</t>
  </si>
  <si>
    <t>UNSW Wests Water Polo Club</t>
  </si>
  <si>
    <t>U18 Junior Development Program</t>
  </si>
  <si>
    <t>160 Elizabeth St Strathfield 2131</t>
  </si>
  <si>
    <t>The program will benefit both boys and girls in the U18 age group categories. We focus on developing and retaining young athletes from when they are first introduced to water polo in U12 to when they are introduced to the open mens and women's competition after U18's.</t>
  </si>
  <si>
    <t>Castle Hill RSL Cricket Club</t>
  </si>
  <si>
    <t>Designer helmet covers, Video streaming &amp; Portable Scoreboards</t>
  </si>
  <si>
    <t>Caterson Dr Castle Hill 2154</t>
  </si>
  <si>
    <t>The purpose of this project is to help elevate the profile of CHRSLCC in the local area and thereby increase the regular and on-going participation in cricket, one of Australia’s great sporting activities, and to eliminate any barriers and continue the upward uptake of the sport by girls and women.</t>
  </si>
  <si>
    <t>Castle Hill RSL Dolphins Swimming Club Incorporated</t>
  </si>
  <si>
    <t>Race equipment</t>
  </si>
  <si>
    <t>77 Castle St Castle Hill 2154</t>
  </si>
  <si>
    <r>
      <rPr>
        <sz val="12"/>
        <color theme="1"/>
        <rFont val="Calibri"/>
        <family val="2"/>
      </rPr>
      <t>Seeking to purchase additional equipment and resources to be used for club night racing and training purposes. Specifically,
‍
10x Finis backstroke ledges
‍
4x lap counters
‍
2x Colour AC Stopwatch
‍
10x AutoCoach One Wearable</t>
    </r>
  </si>
  <si>
    <t>Castle Hill United Football Club</t>
  </si>
  <si>
    <t>Line Marker</t>
  </si>
  <si>
    <t>A new professional line marker for professionally marking out multiple sports grounds.</t>
  </si>
  <si>
    <t>Hills Junior Rugby Union Football Club</t>
  </si>
  <si>
    <t>Replacement Equipment</t>
  </si>
  <si>
    <t>1 John St Castle Hill 2153</t>
  </si>
  <si>
    <t>Replacement of both match and training balls for minis, mod and junior ages for all minis and junior teams.  This will provide all coaches with better footballs for training and matches</t>
  </si>
  <si>
    <t>Scrum Machine</t>
  </si>
  <si>
    <t>2 John St Castle Hill 2153</t>
  </si>
  <si>
    <t>Purchase of scrum machine to provide a vital tool for training of players of all ages in the correct process of packing a scrum.  This will allow the coaches to ensure that all players are suitably trained to ensure that safety of the players is adhered to at all times.</t>
  </si>
  <si>
    <t>Impalas Netball Club</t>
  </si>
  <si>
    <t>Training for coaches</t>
  </si>
  <si>
    <t>Coolong St Castle Hill 2154</t>
  </si>
  <si>
    <t>Via a number of previous grants we have invested in our coaches from a skills perspective, however a gap identified has been first aid training to provide them with confidence at training and on game days.</t>
  </si>
  <si>
    <t>Kellyville Rouse Hill Junior Rugby League Football Club Incorporated</t>
  </si>
  <si>
    <t>2024 Season Uniform Renewal</t>
  </si>
  <si>
    <t>Stone Mason Dr Kellyville 2155</t>
  </si>
  <si>
    <r>
      <rPr>
        <sz val="12"/>
        <color theme="1"/>
        <rFont val="Calibri"/>
        <family val="2"/>
      </rPr>
      <t>An important objective of Kellyville Bushrangers JRLFC is to provide an affordable option for children of all ages to access sport.
‍
The current economic environment is putting pressure on both families and sponsors alike. The project will partially fund a renewal of our uniforms for the 2024 season and beyond.</t>
    </r>
  </si>
  <si>
    <t>74 Glenhaven Rd Castle Hill 2156</t>
  </si>
  <si>
    <t>Lankan Islanders Sports Club was founded in 2008, primarily as a cricket club by Australian Sri Lankan youth members. We are seeking funding to purchase training and playing uniforms, sports equipment and funding to take part in upskilling coach development programs. The project will support all age groups and genders.</t>
  </si>
  <si>
    <t>NEPALESE NORTHWEST TENNIS CLUB INCORPORATED</t>
  </si>
  <si>
    <t>Sydney's Northwest multicultural tennis tournament and coaching</t>
  </si>
  <si>
    <t xml:space="preserve"> Kellyville 2155</t>
  </si>
  <si>
    <t>Nepalese Northwest Tennis Club is a vibrant sports community offering enthusiasts a dynamic space for tennis play, coaching, and social engagement in a welcoming and inclusive environment.</t>
  </si>
  <si>
    <t>Pacific Park Trials Club</t>
  </si>
  <si>
    <t>New Clubhouse Facilities</t>
  </si>
  <si>
    <t>Pacific Park Rd Hawkesbury 2756</t>
  </si>
  <si>
    <t>During the recent floods the club lost our facilities. We have purchased 2 x containers as the base of a new club house.  They have already been delivered to near the site. Earth works and set concrete footings for the containers are done, but we still require funding to finish.</t>
  </si>
  <si>
    <t>Rouse Hill Rams Sports Club Inc</t>
  </si>
  <si>
    <t>Rouse Hill Rams Soccer Support Program</t>
  </si>
  <si>
    <t>Withers Rd Kellyville 2155</t>
  </si>
  <si>
    <t>Rouse Hill Rams Soccer Club is one of the largest in the Hills Football Association with over 1200 registered participants. We are seeking funding to purchase much needed uniform and equipment for our participants and volunteers. As well as upskill our committee by taking part in a Multicultural Awareness Workshop.</t>
  </si>
  <si>
    <t>Rouse Hill Rhinos Junior Rugby League Club</t>
  </si>
  <si>
    <t>27 Samantha Riley Dr Kellyville 2155</t>
  </si>
  <si>
    <t>Funding for a scoreboard for the new grounds which currently does not have one. This will help us to facilitate senior rugby league games</t>
  </si>
  <si>
    <t>Athletics Balmain Inc</t>
  </si>
  <si>
    <t>Upgrade and extend PA system</t>
  </si>
  <si>
    <t>Replacement Goals</t>
  </si>
  <si>
    <t>Balmain Junior Rugby Club Inc</t>
  </si>
  <si>
    <t>Video camera</t>
  </si>
  <si>
    <t>Balmain Tigers Australian Football Club</t>
  </si>
  <si>
    <t>Introduction of Women's team(s) in 2026</t>
  </si>
  <si>
    <t>Balmain Water Polo Club Inc.</t>
  </si>
  <si>
    <t>Equipment Upgrade – Water Polo Balls and Caps</t>
  </si>
  <si>
    <t>Uniform Items for our U6 and U7 Players for the 2027 Season</t>
  </si>
  <si>
    <t>Castle Hill BMX Club Inc</t>
  </si>
  <si>
    <t>Castle Hill BMX Track Berm Upgrade Project</t>
  </si>
  <si>
    <t>Girls black pants and 'come-and-try' Pre-season cricket held at indoor centre</t>
  </si>
  <si>
    <t>Glenhaven Football Club</t>
  </si>
  <si>
    <t>Canteen and BBQ upgrades</t>
  </si>
  <si>
    <t>Hills District Tennis Association Incorporated</t>
  </si>
  <si>
    <t>Castle Hill Tennis Centre water removal project</t>
  </si>
  <si>
    <t>Kenthurst Upper Hills Cricket Club</t>
  </si>
  <si>
    <t>Replacement covers for the pitch square at Kenthurst Park</t>
  </si>
  <si>
    <t>Parramatta Leagues Club LTD</t>
  </si>
  <si>
    <t>Purchase bowls equipment for increased participation</t>
  </si>
  <si>
    <t>Bowling Green Access Steps for increase participation</t>
  </si>
  <si>
    <t>Sydney Lions Sports Club</t>
  </si>
  <si>
    <t>Creation of four cricket teams for 2025/26 season</t>
  </si>
  <si>
    <t>East Coast Eagles AFL Football Club Inc</t>
  </si>
  <si>
    <t>Non Fixed Asset Purchase - Super Sopper (removal of excess water from sporting fields)</t>
  </si>
  <si>
    <t>GLENHAVEN SPORTING CLUB NETBALL DIVISION</t>
  </si>
  <si>
    <t>Glenhaven Netball Club: Coach Development and Equipment Program</t>
  </si>
  <si>
    <t>Kellyville/Rouse Hill Magpies AFL Club</t>
  </si>
  <si>
    <t>3x Branded Shade Covers</t>
  </si>
  <si>
    <t>Parramatta Junior Rugby League</t>
  </si>
  <si>
    <t>Upgrade Video Recording Equipment and Review</t>
  </si>
  <si>
    <t>Renegades Rugby Womens Program</t>
  </si>
  <si>
    <t>Rouse Hill Rams Netball Club</t>
  </si>
  <si>
    <t>Training Equipment Refresh – Rouse Hill Rams Netball Club</t>
  </si>
  <si>
    <t>Rouse Hill Rams Softball Club</t>
  </si>
  <si>
    <t>Equipment Grant to Allow RHRS to Provide Free Equipment to Members</t>
  </si>
  <si>
    <t>Rouse Hill Rhinos Junior Rugby League Club Inc</t>
  </si>
  <si>
    <t>Camera Surveillance and Alarm for equipment storage shed</t>
  </si>
  <si>
    <t>Petersham Bowling Club Limited</t>
  </si>
  <si>
    <t>Out door lighting and glow bowls for the PBC to improve participation and accessibility</t>
  </si>
  <si>
    <t>Randwick Petersham Cricket Club</t>
  </si>
  <si>
    <t>Supporting Women's Cricket at Randwick Petersham Cricket Club</t>
  </si>
  <si>
    <t>Balance Tri Club</t>
  </si>
  <si>
    <t>Empowering Volunteer Leaders: Enhancing Safe Cycling and Broadening Participation in Balance Triathlon Club</t>
  </si>
  <si>
    <t>Increasing girls participation in cricket at MCC</t>
  </si>
  <si>
    <t>MARRICKVILLE FOOTBALL CLUB</t>
  </si>
  <si>
    <t>Girls Gala Day</t>
  </si>
  <si>
    <t>Sydney Women's Baseball League</t>
  </si>
  <si>
    <t>Strengthening Skills and Inclusion: Zooka Pitching Machines, Backstop Nets and Fielding Trainers for LGBTQIA+ Inclusive Sydney Women's Baseball League</t>
  </si>
  <si>
    <t>Western Suburbs District Cricket Club</t>
  </si>
  <si>
    <t>Western Suburbs District Cricket Club Training Support</t>
  </si>
  <si>
    <t>Removal of old fencing and gates and installation of new fencing and gates along courts 1 &amp; 2</t>
  </si>
  <si>
    <t>North Turramurra Football Club</t>
  </si>
  <si>
    <t>New Player Uniforms and Training Equipment</t>
  </si>
  <si>
    <t>Samuel King Oval</t>
  </si>
  <si>
    <t>North Turramurra FC is a community club. We're a club with a long history of serving our</t>
  </si>
  <si>
    <t>Wahroonga Netball Club Incorporated</t>
  </si>
  <si>
    <t>Netball Coaching Worshop and Come and Try Day</t>
  </si>
  <si>
    <t>Canoon Road Netball Courts</t>
  </si>
  <si>
    <t>The Club will run 2 workshops to support and train and develop our volunteer coaches - who are predominantly teenage girls.  With this money we would also like to use funds to host a Come and Try Day to boost registrations for the club, with the aim to keep girls in sport</t>
  </si>
  <si>
    <t>Killara Netball Club</t>
  </si>
  <si>
    <t>Killara Netball Club Equipment/Uniforms</t>
  </si>
  <si>
    <t>Beaumont Rd Public School</t>
  </si>
  <si>
    <t>In the interest of both physical and mental health, we would like to include a netball tunic and winter fleece as part of every new membership to our club. We think this will encourage new players and help retain existing players to join up as this will not discriminate on the basis of financial hardship. A uniform helps members feel they belong and are part of our sporting community, and is compulsory to wear on game days.</t>
  </si>
  <si>
    <t>St Ives Junior Rugby Club Inc</t>
  </si>
  <si>
    <t>Saints Coach Development Program</t>
  </si>
  <si>
    <t>Hassell Park, St Ives</t>
  </si>
  <si>
    <t>Practical program to develop skills of our parent volunteer coaches. A coaching training service provider will attend our club training sessions to run coach-the-coaches sessions with each age group. We will target more female volunteers in 2023 and will market this internally to our member's parents/carers. </t>
  </si>
  <si>
    <t>St Ives Junior Rugby Club - Rugby for All Campaign</t>
  </si>
  <si>
    <t>Hassell Park</t>
  </si>
  <si>
    <t>A social media campaign looking to promote girls rugby as well as to promote more involvement in rugby across as broad a demographic as possible within our community to ensure that our members reflect the multi-cultural nature of the area of St Ives.</t>
  </si>
  <si>
    <t>St Ives Junior Rugby - Come Try Rugby Preseason Events</t>
  </si>
  <si>
    <t>Pre-season Come Try Rugby events, held at our club's home ground at Hassell Park in February 2023. These events run over 4 Sunday evenings focussed on getting new recruits into our club by letting them come for a series of skills and drills sessions, so that they can experience Rugby as well as what our club has to offer. It is aimed at both new recruits  - all ages, both genders with a focus on girls' participation -  as well as being a pre-season event for our existing club community to start the season off.</t>
  </si>
  <si>
    <t>Gordon North Sydney Hockey Club</t>
  </si>
  <si>
    <t>Purchase of Uniforms and Playing/Protection Equipment</t>
  </si>
  <si>
    <t>Ku-ring-gai Hockey Centre</t>
  </si>
  <si>
    <t>Gordon North Sydney Hockey Club is looking to provide new playing equipment and uniforms for the junior players and volunteer coaches within the club. The uniforms and equipment will be provided free of charge to the junior club participants to help grow the sport.</t>
  </si>
  <si>
    <t>Sydney Northern Rays Water Polo Club</t>
  </si>
  <si>
    <t>Coach the Coaches</t>
  </si>
  <si>
    <t>Knox Aquatic Centre</t>
  </si>
  <si>
    <t>Program to further develop our coaches and players skills and develop a stronger pipeline of future coaches.</t>
  </si>
  <si>
    <t>Wahroonga Junior Rugby Union Club</t>
  </si>
  <si>
    <t>Training and playing equipment upgrades</t>
  </si>
  <si>
    <t>Cliff Oval, Nth Wahroonga</t>
  </si>
  <si>
    <t>Upgrading training equipment to allow for improved training and learning activities during training sessions for minis and juniors. Additionally, we need additional game day jerseys to supplement existing supplies.</t>
  </si>
  <si>
    <t>Christian Brothers Old Boys Rugby Union Football Club Inc</t>
  </si>
  <si>
    <t>Brothers Rugby Club Women's Rugby Initiative</t>
  </si>
  <si>
    <t xml:space="preserve"> Davidson 2069</t>
  </si>
  <si>
    <t>Provide an opportunity for women aged 17 years and older to play Women's Sevens rugby with Brothers Rugby Club Sydney.</t>
  </si>
  <si>
    <t>Promotion of " Come and try" hockey</t>
  </si>
  <si>
    <t>403 Bobbin Head Rd Davidson 2074</t>
  </si>
  <si>
    <r>
      <rPr>
        <sz val="12"/>
        <color theme="1"/>
        <rFont val="Calibri"/>
        <family val="2"/>
      </rPr>
      <t>The Come and Try hockey days are an enormous benefit to children in the local community who have either never played a sport or have been thinking about Hockey but not sure where to begin. 
‍
The open day formats welcome kids to meet new friends have a go.</t>
    </r>
  </si>
  <si>
    <t>Hornsby Ku-ring-gai &amp; Hills District Cricket Association</t>
  </si>
  <si>
    <t>The Glade - covers trolley</t>
  </si>
  <si>
    <t>The Glade Wahroonga 2076</t>
  </si>
  <si>
    <r>
      <rPr>
        <sz val="12"/>
        <color theme="1"/>
        <rFont val="Calibri"/>
        <family val="2"/>
      </rPr>
      <t>The Glade oval Wahroonga facility building was damaged in 2019 and had to be demolished. The replacement building is scheduled to be erected in January 2024.
‍
The new building will cater for a covers trolley to carry covers 100kg in weight, whereas the old building doors were too narrow.</t>
    </r>
  </si>
  <si>
    <t>Kissing Points Sports Club</t>
  </si>
  <si>
    <t>Subsidy for new uniforms</t>
  </si>
  <si>
    <t>10B Auluba Rd Wahroonga 2074</t>
  </si>
  <si>
    <t>The aim of the new uniform is to update our options to be in line with the Netball NSW inclusive uniform policy, which now enables players of the same team to wear different clothing options as long as they are uniform in design.</t>
  </si>
  <si>
    <t>Ku-Ring-Gai Netball Association</t>
  </si>
  <si>
    <t>Purchase of New Tents for Carnivals</t>
  </si>
  <si>
    <t>Canoon Rd Wahroonga 2074</t>
  </si>
  <si>
    <t>Upgrade of new tents for our junior representative teams which are used at carnivals to keep the players out of the conditions between games. Current tents have become old and unsuitable for use.</t>
  </si>
  <si>
    <t>LINDFIELD BOWLING CLUB</t>
  </si>
  <si>
    <t>Replacement of eight old wooden benches with new Aluminium Benches</t>
  </si>
  <si>
    <t>2B Carlyle Rd Davidson 2070</t>
  </si>
  <si>
    <t>The supply and installation of eight (8) new aluminium/steel benches replacing the existing wooden ones - for the comfort of the players, visitors &amp; spectators at Lindfield Bowling Club</t>
  </si>
  <si>
    <t>Northern Sydney &amp; Beaches Hockey Association</t>
  </si>
  <si>
    <t>Sporting Equipment, Portable Bench Seating and Promotional Material for the Multi-Purpose Synthetic Sportsground at Ku-ring-gai High School</t>
  </si>
  <si>
    <t>NSBHA aims to purchase hockey sticks and balls for the students to use during schools hours to increase participation and active lifestyle, portable bench seating for all users to enhance the quality of experience and freezer for ice storage for essential first aid and injury management and promotional flyers.</t>
  </si>
  <si>
    <t>St Ives Football Club</t>
  </si>
  <si>
    <t>Increasing development opportunities for female players</t>
  </si>
  <si>
    <t>161 Warrimoo Ave Davidson 2075</t>
  </si>
  <si>
    <r>
      <rPr>
        <sz val="12"/>
        <color theme="1"/>
        <rFont val="Calibri"/>
        <family val="2"/>
      </rPr>
      <t>Our goal is to provide female specific development pathways for young talented players and to increase the number of female players at St Ives Football Club by offering a Development Program for girls. 
‍
We will provide dedicated coaching and support to these players to enhance their football skills.</t>
    </r>
  </si>
  <si>
    <t>St Ives Junior Cricket Club</t>
  </si>
  <si>
    <t>Increasing SIJCC visibility in the community</t>
  </si>
  <si>
    <t>351 Mona Vale Rd Davidson 2075</t>
  </si>
  <si>
    <t>The updated tear drop banners and aluminium panel with new website address will enable parents to find information about junior cricket easily. Improved access to information can remove barriers to try cricket for the first time, and even encourage others to join their friends.</t>
  </si>
  <si>
    <t>St Ives Netball Club Incorporated</t>
  </si>
  <si>
    <t>Low Cost Uniform Renting for First Time Players</t>
  </si>
  <si>
    <t>4 Sabina Pl Davidson 2075</t>
  </si>
  <si>
    <t>Proposed to procure 50 of the smallest netball dresses (Size C8 and C10) for low cost 1Y renting to first time registrants. This initiative is to encourage young children to try netball without adding financial burden to parents (netball dress retail value at A$74).</t>
  </si>
  <si>
    <t>New Balls to Replace Dilapidated Ones, Improve Games for Youngest Players and Better Include Players with Colour Vision Deficiency</t>
  </si>
  <si>
    <t>Village Green Pde Davidson 2075</t>
  </si>
  <si>
    <t>Proposed to order 100 new Size 4 and Size 5 balls of various colours to (1) replace dilapidated ones, (2) improve game experience for our youngest players (given smaller number of Size 4 in stock), and (3) introduce balls with special colours to better include players with colour vision deficiency.</t>
  </si>
  <si>
    <t>WAHROONGA RUGBY CLUB</t>
  </si>
  <si>
    <t>Project Unity - Bringing together girls and boys rugby on the North Shore</t>
  </si>
  <si>
    <t>Cliff Ave Wahroonga 2076</t>
  </si>
  <si>
    <r>
      <rPr>
        <sz val="12"/>
        <color theme="1"/>
        <rFont val="Calibri"/>
        <family val="2"/>
      </rPr>
      <t>Create new opportunities and awareness for girls, addressing our lack of girls specific teams and program; 
‍
1. Creating engaging marketing targeting youth girls 
‍
2. Deliver high quality female specific rugby program, run by professional coaches to build their confidence and social connections
‍
3. Providing them with female specific rugby jerseys.</t>
    </r>
  </si>
  <si>
    <t>Warringah Dressage Association</t>
  </si>
  <si>
    <t>WDA Committee Uniform</t>
  </si>
  <si>
    <t>450 Mona Vale Rd Davidson 2075</t>
  </si>
  <si>
    <t>Committee members need to be clearly visible at all events so that participants are confident they are speaking with Club official members if they need assistance. There are no funds available to purchase branded shirts &amp; jackets.</t>
  </si>
  <si>
    <t>West Pymble Netball Club</t>
  </si>
  <si>
    <t>Inclusive Uniform for West Pymble Netballers</t>
  </si>
  <si>
    <t xml:space="preserve"> Wahroonga 2073</t>
  </si>
  <si>
    <t>To increase participation, WPNC would like to expand member's uniform options. Traditionally, netballers have worn a dress, WPNC aim to be able to offer our members the option of wearing shirts, shorts and pants to appeal to a greater portion of girls/women, boys/men, people with disabilities and the LGBTQIA+ community.</t>
  </si>
  <si>
    <t>Brothers Rugby Women and Colts training initiative</t>
  </si>
  <si>
    <t>Iranian Football Association Australia Unit</t>
  </si>
  <si>
    <t>Futsal 1-Day Tournament</t>
  </si>
  <si>
    <t>KNOX UNITED FOOTBALL CLUB INCORPORATED</t>
  </si>
  <si>
    <t>Supporting Youth Participation with appropriate training equipment</t>
  </si>
  <si>
    <t>KU-RING-GAI KANGAROOS BASKETBALL CLUB INCORPORATED</t>
  </si>
  <si>
    <t>Community Awareness Program</t>
  </si>
  <si>
    <t>Lindfield Tennis Club</t>
  </si>
  <si>
    <t>Acquisition of new Roller to sustain and improve our Grass Court playing surfaces</t>
  </si>
  <si>
    <t>New player uniforms and training equipment</t>
  </si>
  <si>
    <t>ST IVES DISTRICT JUNIOR CRICKET CLUB</t>
  </si>
  <si>
    <t>Revitalising grassroots at St Ives JCC</t>
  </si>
  <si>
    <t>St Ives Wahroonga Cricket Club</t>
  </si>
  <si>
    <t>Encourage player retention and attract new players</t>
  </si>
  <si>
    <t>Digital Communication Improvement</t>
  </si>
  <si>
    <t>Turramurra United Football Club</t>
  </si>
  <si>
    <t>Turramurra United Football Club 2026 Community Football Training Program</t>
  </si>
  <si>
    <t>Wahroonga Rugby Club Incorporated</t>
  </si>
  <si>
    <t>Enhancing Player Safety in Junior Rugby</t>
  </si>
  <si>
    <t>West Pymble Cricket Club</t>
  </si>
  <si>
    <t>Cricket Club Bowling Machine</t>
  </si>
  <si>
    <t>West Pymble Netball Club Umpiring Investment Project</t>
  </si>
  <si>
    <t>Wenden Swimming Club</t>
  </si>
  <si>
    <t>Wenden Swim Club - Uniforms / Electronic Equipment</t>
  </si>
  <si>
    <t>Michael Wenden Aquatic Leisure Centre</t>
  </si>
  <si>
    <t>Purchase of uniforms for the swim club, including but not limited to swim caps, towels, shirts, shorts and backpacks.  All in swim club colours and featuring our club logo.</t>
  </si>
  <si>
    <t>Southern Districts Softball Association Incorporated</t>
  </si>
  <si>
    <t>Recruitment Drive</t>
  </si>
  <si>
    <t>Jacquie Osmond Softball Park</t>
  </si>
  <si>
    <t>SDSA is looking at ways to recruit new members through extensive advertising, equipment purchases for new players.  With the local community being impacted by increasing living costs in an already socio-economic struggling community, SDSA is hoping to encourage new players by reducing the start up costs of playing.  By providing softball gloves for new junior players, this will alleviate some of the financial burden to families.</t>
  </si>
  <si>
    <t>Kemps Creek United Soccer Club</t>
  </si>
  <si>
    <t>Purchase of Sport Equipment and Uniforms</t>
  </si>
  <si>
    <t>Bill Anderson Reserve, KEMPS CREEK</t>
  </si>
  <si>
    <t>Purchase of sport equipment and uniforms to replace aging and failing items such as training gear including pop-up goals, poles, cones, bibs and balls. Also, the provision of uniforms for up to three new teams including a new female team in the Under 18 age group.</t>
  </si>
  <si>
    <t>Prestons Netball Club</t>
  </si>
  <si>
    <t>Inclusive Uniform Subsidy</t>
  </si>
  <si>
    <t>Woodward Park</t>
  </si>
  <si>
    <t>Introduction of Prestons Netball Club Inclusive Uniform range at a subsidised cost to ensure accessibility and increase participation for all</t>
  </si>
  <si>
    <t>Fairfield-Liverpool Cricket Club</t>
  </si>
  <si>
    <t>Fairfield Liverpool Cricket Club Equipment Support</t>
  </si>
  <si>
    <t>ROSEDALE OVAL</t>
  </si>
  <si>
    <t>We are the only premier cricket club based in the Fairfield-Liverpool region. Our programs provide a direct pathway for participants to Cricket NSW and Cricket Australia honours. The funding from this project will assist our club to deliver a quality experience for our participants and volunteers, as we will be able to purchase much needed cricket equipment. The project will also enable our committee to take part in a multicultural awareness workshop, upskilling and training our volunteers. Our club is positioned in one of the largest multicultural regions in NSW and this funding will increase our awareness and participation opportunities.</t>
  </si>
  <si>
    <t>Moorebank-Liverpool District Hockey Club</t>
  </si>
  <si>
    <t>Club Facilities Upgrade - All Weather Installation</t>
  </si>
  <si>
    <t>Liverpool City Hockey Complex</t>
  </si>
  <si>
    <t>The Club currently have no enclose area for the safety, enjoyment and comfort of players, spectators, officials and facility hirers. The Club is proposing to install outdoor shields around the concreted area.</t>
  </si>
  <si>
    <t>International Sports Karate Association</t>
  </si>
  <si>
    <t>ISKA World Cup Martial Arts Tournament</t>
  </si>
  <si>
    <t>Whitlam Leisure Centre</t>
  </si>
  <si>
    <t>ISKA World Martial Arts Championship (Karate).  This will be an international competition for karate and other martial arts disciplines.</t>
  </si>
  <si>
    <t>Inclusive Skating Australia Limited</t>
  </si>
  <si>
    <t>Inclusive Skating Australia Organisation And Community Development</t>
  </si>
  <si>
    <t>Liverpool Catholic Club Sporting Complex - Ice Rink</t>
  </si>
  <si>
    <t>The purpose of this project is to improve Inclusive Skating Australia's community presence through the development of a website, social media platforms, membership and accounting system that allow us to communicate better with members, reach out to new members and better manage our financial and administrative processes. The project will also include organisational development including the training of new volunteers and coaches to help safely guide our inclusive skaters and assist them in overcoming barriers to participation in community based physical activity. The project will also include 3 "Come and Try Inclusive Skating" days to encourage wider community participation.</t>
  </si>
  <si>
    <t>Prestons Hornets Cricket Club</t>
  </si>
  <si>
    <t>Whitlam 2 cricket pitch</t>
  </si>
  <si>
    <t>Whitlam 2</t>
  </si>
  <si>
    <t>The existing cricket pitch at Whitlam 2 is unsafe. It is lower than the field around it, so it floods, retains mud and debris, and requires bowlers to run over uneven ground, risking injury. It has been abandoned for this cricket season, for both juniors and seniors.</t>
  </si>
  <si>
    <t>Fc Bossy Liverpool Youth</t>
  </si>
  <si>
    <t>Teams uniforms</t>
  </si>
  <si>
    <t>g &amp; m Amalfi memorial park</t>
  </si>
  <si>
    <t>Purchase or training and game day uniforms for players and support staff</t>
  </si>
  <si>
    <t>Sydney Cricket League Incorporated</t>
  </si>
  <si>
    <t>Guts &amp; Glory Global Championship 2023 - First Edition</t>
  </si>
  <si>
    <t>Brownes Farm Reserve</t>
  </si>
  <si>
    <t>Sydney Cricket League is the most anticipated and popular multicultural community cricket league since its inception in 2016. We cater to 84 clubs and 1680 players from CALD communities throughout the year. The Guts &amp; Glory Global Championship 2023 - First Edition is a brand new cricket event for the multicultural cricket community with exciting features. We will cater to 28 clubs in this new event and all of them will be placed into four groups and each group will represent the championship of their own country.</t>
  </si>
  <si>
    <t>Fairfield Liverpool Cricket Association</t>
  </si>
  <si>
    <t>Girls Cricket Uniform</t>
  </si>
  <si>
    <t>Cedar Rd Macquarie Fields 2170</t>
  </si>
  <si>
    <t>This year we have 2 Girls Cricket Rep teams which we are looking to provide uniforms and training equipment</t>
  </si>
  <si>
    <t>Enhancing Ice-skating opportunities for People with Disabilities</t>
  </si>
  <si>
    <t>424-458 Hoxton Park Rd Holsworthy 2170</t>
  </si>
  <si>
    <t>This project will enhance ice-skating opportunities for people with disabilities by increasing the organisational capability of Inclusive Skating Australia to reach additional vulnerable people in the community through additional promotion, more come and try sessions and additional participation sessions, additional equipment (including frames and wheelchairs), and training of coaches/volunteers.</t>
  </si>
  <si>
    <t>Kemps Creek United Soccer Club - Coaching Course</t>
  </si>
  <si>
    <t>1650 Elizabeth Dr Leppington 2178</t>
  </si>
  <si>
    <r>
      <rPr>
        <sz val="12"/>
        <color theme="1"/>
        <rFont val="Calibri"/>
        <family val="2"/>
      </rPr>
      <t>The Club will enrol 24 of its existing coaches to undertake a C Licence Course in 2024. A C Licence course is designed to focus on technical aspects of football.
‍
It also introduces participants to the concept of teaching behaviour as part of the education program.</t>
    </r>
  </si>
  <si>
    <t>Liverpool Olympic Community Club Incorporated</t>
  </si>
  <si>
    <t>Fixtures to upgrade toilet amenities at Hoxton Park Reserve to ensure they are female friendly and suitable for all abilities</t>
  </si>
  <si>
    <t>Hoxton Park Reserve Liverpool 2168</t>
  </si>
  <si>
    <t>Liverpool Olympic require an upgrade to the toilet amenities at Hoxton Park Reserve as the existing toilets are not female friendly, accessible for all abilities, and do not cater for the increased number of participants.  This grant will provide fixtures for an upgraded toilet amenities block at Hoxton Park Reserve.</t>
  </si>
  <si>
    <t>Moorebank Rugby League Club Incorporated</t>
  </si>
  <si>
    <t>Website update</t>
  </si>
  <si>
    <t>230 Heathcote Rd Holsworthy 2170</t>
  </si>
  <si>
    <t>Update our website to enable effective and easy communication with our community. Improvement will benefit families and parents by making it easier for families to register to play, find information about the club and events and order off field merchandise at a time convenient to them in a secure manner.</t>
  </si>
  <si>
    <t>Player Skills Development</t>
  </si>
  <si>
    <t>Hoxton Park Rd Liverpool 2170</t>
  </si>
  <si>
    <t>Targeted development of junior members to increase skills delivered by specialists via workshops</t>
  </si>
  <si>
    <t>Guts &amp; Glory Global Championship 2024 - Second Edition</t>
  </si>
  <si>
    <t>34-36 First Ave Leppington 2171</t>
  </si>
  <si>
    <t>Sydney Cricket League is the most anticipated and popular multicultural community cricket league since its inception in 2016. We cater to 84 clubs and 1680 players from CALD communities throughout the year. The Guts &amp; Glory Global Championship 2024 - Second Edition is the continuation which started last year.</t>
  </si>
  <si>
    <t>CHIPPING NORTON JUNIOR RUGBY LEAGUE INCORPORATED</t>
  </si>
  <si>
    <t>Tackle It Together (Wellbeing and Resilience Program)</t>
  </si>
  <si>
    <t>Level the Field (Equipment for Female Growth &amp; Club Expansion)</t>
  </si>
  <si>
    <t>Re synthetic Hammondville Oval Nets</t>
  </si>
  <si>
    <t>Moorebank Baseball-Softball Club (Royals)</t>
  </si>
  <si>
    <t>New Equipment for Moorebank Royals Junior Teams</t>
  </si>
  <si>
    <t>Kemps Creek Pistol Club Inc</t>
  </si>
  <si>
    <t>Strengthening Safety and Inclusion in Community Sport Through Secure Access and Storage</t>
  </si>
  <si>
    <t>LIVERPOOL CITY ROBINS SOCCER CLUB INC</t>
  </si>
  <si>
    <t>COMMUNITY ACCESS &amp; GAME SUPPORT UTILITY TERRAIN VEHICLE (UTV)</t>
  </si>
  <si>
    <t>Sydney Southwest Badminton Community</t>
  </si>
  <si>
    <t>Play, Learn, Connect: Sydney Southwest Badminton Outreach</t>
  </si>
  <si>
    <t>Sydney Southwest Badminton Community – Online Marketing &amp; Member Growth Campaign</t>
  </si>
  <si>
    <t>Australian Mandaean Sports Club Inccorporated</t>
  </si>
  <si>
    <t>2025-2026 Mandaean sporting association</t>
  </si>
  <si>
    <t>Hinchinbrook Hornets JRLFC</t>
  </si>
  <si>
    <t>Grant for Hinchinbrook Hornets JRLFC</t>
  </si>
  <si>
    <t>Sydney South West Volleyball</t>
  </si>
  <si>
    <t>Growing Participation Through Coaching, Refereeing and Community Engagement</t>
  </si>
  <si>
    <t>Peter Miller Synthetic Grass nets</t>
  </si>
  <si>
    <t>Balmoral Triathlon Club</t>
  </si>
  <si>
    <t>Indoor Cycling Equipment</t>
  </si>
  <si>
    <t>Balmoral Beach</t>
  </si>
  <si>
    <t>Our club would like to provide targeted introductions to Triathlon, using indoor cycling as part of our new members promotional activities.   We will run introductory sessions at our club house on stationary trainers, leading up to the NSW Club championships in May. A second program will focus on the start of triathlon season, leading to our club race in October.  Many  prospective members find cycling on Sydney roads intimidating. Indoor trainers will provide an opportunity for less experienced riders to gain confidence on a bike in a safe and supportive environment.</t>
  </si>
  <si>
    <t>Mosman Cricket Club</t>
  </si>
  <si>
    <t>Live Streaming of Junior Games</t>
  </si>
  <si>
    <t>Alan Border Oval</t>
  </si>
  <si>
    <t>The Club will acquire FrogBox devices, which will be provided to junior boys and girls teams to allow them to live stream their games and capture highlights for social media and presentation events.</t>
  </si>
  <si>
    <t>Digital Presence and Communications Plans</t>
  </si>
  <si>
    <t>The Esplanade, Balmoral Beach Mosman</t>
  </si>
  <si>
    <t>This project is to review current communications plans and digital platforms, develop and implement appropriate changes to maximise the clubs potential to attract and secure new members.</t>
  </si>
  <si>
    <t>Balmoral Sailing Club Incorporated</t>
  </si>
  <si>
    <t>Ladies Bathroom</t>
  </si>
  <si>
    <t>Balmoral Park</t>
  </si>
  <si>
    <t>Upgrade an existing downstairs bathroom to remove a shower stall and add an extra toilet and replace an existing toilet. The bathroom will be fully re-tiled and existing sink and fittings will be replaced</t>
  </si>
  <si>
    <t>Mosman Netball Club Incorporated</t>
  </si>
  <si>
    <t>Coaching Apprenticeship Program</t>
  </si>
  <si>
    <t>1 Cross St North Shore 2088</t>
  </si>
  <si>
    <r>
      <rPr>
        <sz val="12"/>
        <color theme="1"/>
        <rFont val="Calibri"/>
        <family val="2"/>
      </rPr>
      <t>The program aims to provide volunteers with a supportive introduction into coaching. Apprentice coaches will complete their Foundation Coaching Accreditation, and will be given a uniform and coaching equipment. They will be asked to attend fortnightly 
‍
mentoring meetings with specialist coaches and will receive mentoring at training and games.</t>
    </r>
  </si>
  <si>
    <t>Mosman Rowing Club Incorporated</t>
  </si>
  <si>
    <t>CLUBROOM FITOUT providing furniture and equipment to create a safe and welcoming multi-purpose space for use by all club members and guests.</t>
  </si>
  <si>
    <t xml:space="preserve"> North Shore 2088</t>
  </si>
  <si>
    <r>
      <rPr>
        <sz val="12"/>
        <color theme="1"/>
        <rFont val="Calibri"/>
        <family val="2"/>
      </rPr>
      <t>• Coaches -  review training videos, discuss coaching outcomes. Run sessions for coach education and training 
‍
• All members -  socialise and build clubmanship, prepare meals and eat together before school/work. 
‍
• Host community events.
‍
• Youth rowers -  convenient, safe study space particularly where homes lack facilites</t>
    </r>
  </si>
  <si>
    <t>Mosman Swim Club</t>
  </si>
  <si>
    <t>Training equipment upgrades to support advanced competitors</t>
  </si>
  <si>
    <t>90 Vista St North Shore 2088</t>
  </si>
  <si>
    <t>Mosman Swim Club requires advanced training equipment to ensure our swimmers keep progressing and perform well at upcoming State and National swim meets. Equipment required includes: 6 backstrokes wedges for starting practice; 35 tempo trainers; 6 stopwatches; underwater camera equipment, and branded State uniforms to promote our team members</t>
  </si>
  <si>
    <t>Balmoral Sailing Club Inc</t>
  </si>
  <si>
    <t>Repair External Window</t>
  </si>
  <si>
    <t>MOSMAN CROQUET CLUB INC</t>
  </si>
  <si>
    <t>Shade for Lawns 3 &amp; 4</t>
  </si>
  <si>
    <t>Mosman Junior Rugby Club</t>
  </si>
  <si>
    <t>Increase participation of female players at Mosman Junior Rugby Club</t>
  </si>
  <si>
    <t>Mosman Lawn Tennis Club Ltd</t>
  </si>
  <si>
    <t>Clubhouse Passive Heat Reduction Project</t>
  </si>
  <si>
    <t>Mosman Netball Club</t>
  </si>
  <si>
    <t>Perfecting the Bounce for 2026 - new balls for a stronger future</t>
  </si>
  <si>
    <t>Bayview Golf Club</t>
  </si>
  <si>
    <t>Construction Of Concrete Golf Cart Pathway To Upgrade Existing Surfaces</t>
  </si>
  <si>
    <t>BAYVIEW GOLF CLUB</t>
  </si>
  <si>
    <t>Bayview Golf Club (BGC) is committed to increasing participation in the sport of golf and holds competitions 7 days a week for golfers conducting 60,000 rounds of golf a year.  BGC is seeking funds to build a concrete golf cart path in order to enhance its facilities to encourage inclusion and well-being of women, girls and children and golfers generally.  BGC by improving the golf course will retain members, social players and the local community of golfers.  Better facilities encourage greater participation and so BGC has embarked on an extensive infrastructure improvement program starting in 2015 and continuing through 2022.</t>
  </si>
  <si>
    <t>Manly Yacht Club</t>
  </si>
  <si>
    <t>Junior Sailing Support Vessel</t>
  </si>
  <si>
    <t>North Harbour</t>
  </si>
  <si>
    <t>The Junior sailing fleet, at all times, requires vessels for on water training and support.  The fleet size is limited by the number of support vessels available.</t>
  </si>
  <si>
    <t>Seaforth Bowling Club Ltd</t>
  </si>
  <si>
    <t>Community Parking &amp; Maintenance of Property</t>
  </si>
  <si>
    <t>39 Kirkwood Street, Seaforth 2092</t>
  </si>
  <si>
    <t>Purchase a ride-on lawnmower, lawnmower, backpack blower and mulch plug for the essential maintenance and upkeep of the community carpark and bowling club surrounds to ensure easy access for all participants especially those attending with disabilities and general mobility issues.</t>
  </si>
  <si>
    <t>Manly Lawn Tennis Club</t>
  </si>
  <si>
    <t>Water Fountain</t>
  </si>
  <si>
    <t>Manly NSW</t>
  </si>
  <si>
    <t>The Club needs a new water fountain. We previously replaced two other fountains and need to replace this last one. the fountain is located on the side of the court.</t>
  </si>
  <si>
    <t>Northern Beaches Outrigger canoe club</t>
  </si>
  <si>
    <t>Purchase of  adaptive paddler uncap-sizeable training Single Outrigger Canoe</t>
  </si>
  <si>
    <t>Jamieson Park Narrabeen lake</t>
  </si>
  <si>
    <t>Purchase of the single adaptive paddler training canoe with two amas and two iakus rigged on both sides at the same time for stability in training. Essential for paddlers with disabilities, seniors and beginners to the sport because the design of the canoe is such that it cannot tip over.</t>
  </si>
  <si>
    <t>Seaforth Football Club</t>
  </si>
  <si>
    <t>Training Resources</t>
  </si>
  <si>
    <t>Seaforth Oval</t>
  </si>
  <si>
    <t>The project seeks to improve the training resources available to junior club members (aged 6-18) for both girls and boys, to enhance the development and enjoyment of football. This project seeks to provide two full size portable football goals to help with the children's development by providing effective and game relevant equipment relevant to football. These will be available for all teams to use on training nights (Mon-Fri).</t>
  </si>
  <si>
    <t>Narrabeen Swimming Club</t>
  </si>
  <si>
    <t>Narrabeen Swimming Club Pool Timing Equipment</t>
  </si>
  <si>
    <t>Sydney Academy of Sport and Recreation Narrabeen</t>
  </si>
  <si>
    <t>Timing Touchpads for pool to maximise athlete performance. </t>
  </si>
  <si>
    <t>Manly Warringah Basketball Association</t>
  </si>
  <si>
    <t>Manly Sea Eagles wheelchair basketball sports wheelchairs</t>
  </si>
  <si>
    <t>Northern Beaches Indoor Sports Centre</t>
  </si>
  <si>
    <t>MWBA has formed a wheelchair basketball operation. We believe it will quickly become the largest wheelchair sports hub in the Northern Beaches Council area. We have a number of volunteer administrators and Paralympic medal winning coaches to run the day to day operations while embedded within a 4500 member organisation.</t>
  </si>
  <si>
    <t>Wakehurst Rugby Club</t>
  </si>
  <si>
    <t>Coach Education &amp; Support Project</t>
  </si>
  <si>
    <t>Wakehurst rugby park</t>
  </si>
  <si>
    <t>The project will implement a whole of club coaching, skill and physical development of players, by providing coaches with Education &amp; long term skill development. Coaches &amp; players to have access to the based platform, with session plans, skill programs and education content. </t>
  </si>
  <si>
    <t>Warringah Rugby Club</t>
  </si>
  <si>
    <t>Changeroom/Showers Upgrade At Pittwater Rugby Park</t>
  </si>
  <si>
    <t>Pittwater Rugby Park</t>
  </si>
  <si>
    <t>The showers in both changerooms at Pittwater Rugby Park will be upgraded to create a female friendly sporting facility.</t>
  </si>
  <si>
    <t>Warringah Baseball Club</t>
  </si>
  <si>
    <t>Warringah Baseball Club Umpire and Coach Training</t>
  </si>
  <si>
    <t>St Matthews Farm Reserve</t>
  </si>
  <si>
    <t>This project is to increase our volunteer coaches and umpires by offering training and equipment. It will give new coaches the opportunity to learn the skill of training junior baseball players, increase their confidence in teaching baseball skills and drills. Umpire training will ensure we can facilitate more games for our current and future teams</t>
  </si>
  <si>
    <t>IKAIKA Canoe Club Inc.</t>
  </si>
  <si>
    <t>IKAIKA Junior Development Program</t>
  </si>
  <si>
    <t>Rowland Reserve</t>
  </si>
  <si>
    <t>Develop a pathway for U/16 boys and girls in the local community to participate in the sport of Outrigger Canoe Paddling.</t>
  </si>
  <si>
    <t>Manly Warringah District Cricket Club</t>
  </si>
  <si>
    <t>Seaforth Oval Turf Pitches</t>
  </si>
  <si>
    <t>There is a shortfall of turf cricket grounds on the Northern Beaches.  The Premier women's cricket teams and the junior girls rep teams do not play matches on turf grounds , because of the shortfall.</t>
  </si>
  <si>
    <t>Girls Boardrider Fraternity Inc</t>
  </si>
  <si>
    <t>Girls Boardrider Fraternity</t>
  </si>
  <si>
    <t>Freshwater Reserve</t>
  </si>
  <si>
    <t>Girls Boardrider Fraternity is a girls surfing group on the Northern Beaches.  We encourage and support girls in surfing.  We would like to provide uniforms for our members displaying the club logo to encourage new membership and to show</t>
  </si>
  <si>
    <t>Allambie Heights Community Tennis Club</t>
  </si>
  <si>
    <t>Hard Court to include Wheelchair Tennis</t>
  </si>
  <si>
    <t>Allambie Heights Reserve</t>
  </si>
  <si>
    <t>Change of surface on One Court from a synthetic grass court to the Australian Open surface of GREENSET GRAND PRIX SPORTS ACRYLIC. The substructure of the current court is failing and needs to be replaced with a concrete base. This gives us the opportunity to lay a hard court down that can be used by not only local players but by Wheelchair Tennis Players.</t>
  </si>
  <si>
    <t>Allambie Jets Rugby club</t>
  </si>
  <si>
    <t>Update of website</t>
  </si>
  <si>
    <t>Allambie Oval</t>
  </si>
  <si>
    <t>Our website is currently one page of information.  For ease of communication and to assist our parent volunteers it would be helpful to upgrade it to show game schedules, assist in registration, being able to purchase merchandise and to be a place where people come to learn about the club and what is happening</t>
  </si>
  <si>
    <t>Pitching Machines for Junior Baseball</t>
  </si>
  <si>
    <t>Purchase 2 zooka machines (pitching machines) to be used in training an games. These will replace the machines that are failing. We have 4 teams that require a zooka machine at their game each week</t>
  </si>
  <si>
    <t>Allambie Beacon Hill United Football Club</t>
  </si>
  <si>
    <t>Upgrade of canteen appliances. Coffee Machine</t>
  </si>
  <si>
    <t>26 Willandra Rd Wakehurst 2100</t>
  </si>
  <si>
    <t>The current canteen coffee machine is small, old and unreliable. Both the spectators and club will benefit. The parents and  spectators can be assured of a good quality coffee. The club will benefit by creating an additional income source, which in turn will go back toward children's skills development program's.</t>
  </si>
  <si>
    <t>Provision of field indicator flags to direct players and spectators to the correct fields</t>
  </si>
  <si>
    <t>The provision of field indicator flags is to direct both players and spectators to the correct field. All players and visitors will benefit by saving valuable time and energy looking for the correct field. This in turn will ensure all games can commence on time within the allotted time slot.</t>
  </si>
  <si>
    <t>Avalon Sailing Club Ltd</t>
  </si>
  <si>
    <t>Male change room and toilet upgrade</t>
  </si>
  <si>
    <t xml:space="preserve"> Pittwater 2107</t>
  </si>
  <si>
    <r>
      <rPr>
        <sz val="12"/>
        <color theme="1"/>
        <rFont val="Calibri"/>
        <family val="2"/>
      </rPr>
      <t>All the Club's male members will benefit from this project. 
‍
The Club will provide volunteer labour to carry out most of the construction work.
‍
The grant will help in purchasing prime cost items. 
‍
The result will be a change room that meets current building requirements by including ambulant compliant facilities.</t>
    </r>
  </si>
  <si>
    <t>Girls Boardrider Fraternity support for members</t>
  </si>
  <si>
    <t xml:space="preserve"> Manly 2096</t>
  </si>
  <si>
    <t>The club's members will benefit from this support.  It allows the committee to arrange judging courses, additional coaching, uniforms and members presentation and awards event.</t>
  </si>
  <si>
    <t>Harbord Harlequins</t>
  </si>
  <si>
    <t>Rugby Union Participation and grading program</t>
  </si>
  <si>
    <t>Abbott Rd Manly 2099</t>
  </si>
  <si>
    <t>The program aims to increase participation in the sport of Rugby Union for both boys and girls as well as children with disabilities. This is done through the use of external coaching support to develop volunteer coaching staff as well as the ability and support grading /selection for older ages.</t>
  </si>
  <si>
    <t>Manly 16ft Skiff Sailing Club</t>
  </si>
  <si>
    <t>Training Buoys</t>
  </si>
  <si>
    <t>Stuart St Manly 2095</t>
  </si>
  <si>
    <t>We host regular sailing training for 6-16yr old boys and girls up to 4 days/week. Currently we have no training buoys that can be used to aid in training. We would like to purchase 6 buoys to use for continued use to assist with training programs.</t>
  </si>
  <si>
    <t>Manly Rugby Football Club Inc</t>
  </si>
  <si>
    <t>Purchase of equipment to support the expansion of the Manly Mermaids rugby union program</t>
  </si>
  <si>
    <t xml:space="preserve"> Manly 2095</t>
  </si>
  <si>
    <t>In 2024, Manly Rugby Football Club will enter the 15-side women’s rugby union Jack Scott Cup for the first time, significantly expanding our current Manly Mermaids program. This project will facilitate increased participation in the women’s side next year by providing essential sporting equipment for their exclusive use.</t>
  </si>
  <si>
    <t>Manly Warringah Basketball Association Limited</t>
  </si>
  <si>
    <t>Strengthening the Manly Warringah Wheelchair Basketball Program</t>
  </si>
  <si>
    <t>Jacksons Rd Pittwater 2102</t>
  </si>
  <si>
    <r>
      <rPr>
        <sz val="12"/>
        <color theme="1"/>
        <rFont val="Calibri"/>
        <family val="2"/>
      </rPr>
      <t>Manly-Warringah Basketball Association openly welcomed wheelchair
‍
basketball into their sporting program, late 2022. In 2023 it is evident, that our dedicated and hard-working volunteers and players are achieving great success in the sport. Improved training and game equipment will help us provide better access and opportunity for wheelchair basketball players.</t>
    </r>
  </si>
  <si>
    <t>Manly Warringah District Baseball Association</t>
  </si>
  <si>
    <t>Batting Net Upgrade Rat Park</t>
  </si>
  <si>
    <t>1472 Pittwater Rd Pittwater 2102</t>
  </si>
  <si>
    <t>Upgrade the batting nets at the Rat Park location to improve player safety</t>
  </si>
  <si>
    <t>Manly Warringah Gymnastics Club (Community Owned NFP)</t>
  </si>
  <si>
    <t>MWGC Community Engagement and Marketing</t>
  </si>
  <si>
    <t>24 Middleton Rd Wakehurst 2099</t>
  </si>
  <si>
    <t>MWGC is hoping to invest in strategic professional marketing to reach more potential users from a wider community. The club's large member base can be reached via social media, but having funds to design and deliver professional communications further would  definitely reach and attract more users and user groups.</t>
  </si>
  <si>
    <t>Seaforth Bowling Club</t>
  </si>
  <si>
    <t>Replacement like for like of synthetic grass bowls rests on greens 1 &amp; 3</t>
  </si>
  <si>
    <t>39 Kirkwood St Manly 2092</t>
  </si>
  <si>
    <t>Replacement like for like of synthetic grass on bowls rests surrounding greens 1 and 3 as they have deteriorated and are lifting causing a trip hazard and require urgent replacing.  They have been in place for many years.</t>
  </si>
  <si>
    <t>Seaforth Cricket Club</t>
  </si>
  <si>
    <t>Purchase of Club Bowling Machine</t>
  </si>
  <si>
    <t xml:space="preserve"> Manly 2092</t>
  </si>
  <si>
    <t>Seaforth Cricket Club is one of the largest junior cricket clubs within the local association and has over 30 junior teams and two men's senior teams. The purchase of a bowling machine will provide the club with the ability to further develop all levels of batting skills.</t>
  </si>
  <si>
    <t>Sydney Northern Beaches  (Breakers) Water Polo Club Incorporated</t>
  </si>
  <si>
    <t>Improving the performance and psychological wellbeing of girls participating in water polo by implementing a comprehensive team-based 8 week program of performance, health and wellbeing</t>
  </si>
  <si>
    <t>Aquatic Dr Wakehurst 2100</t>
  </si>
  <si>
    <t>We will introduce a team-based sport performance and mental health program run by a sports psychologists, physiotherapist, and  dietician during the winter water polo season. We aim to enhance athletic performance, physical health and wellbeing and reduces sporting injuries. We also aim to cover the benefits of ongoing sporting participation.</t>
  </si>
  <si>
    <t>Terrey Hills Tennis Club Inc</t>
  </si>
  <si>
    <t>THTC Refurbishment and Upgrade of Clubhouse and Courts</t>
  </si>
  <si>
    <t>Yulong Ave Pittwater 2084</t>
  </si>
  <si>
    <r>
      <rPr>
        <sz val="12"/>
        <color theme="1"/>
        <rFont val="Calibri"/>
        <family val="2"/>
      </rPr>
      <t>The refurbishment and upgrade of the facilities at Terrey Hills Tennis Court will provide
‍
1. Improved playing conditions and extend the life of the court surfaces.
‍
2. Upgrading of the toilets and showers will provide a modern and clean environment, along with additional equipment for disability usage.</t>
    </r>
  </si>
  <si>
    <t>Rugby Club Fencing Renewal</t>
  </si>
  <si>
    <t>1 Waldon Rd Davidson 2085</t>
  </si>
  <si>
    <t>Rugby Club Fencing Renewal - Building Boundaries, Fostering Unity. the Project is to install a new, durable fence around our premises. This upgrade enhances security, showcases community pride, and fosters a sense of belonging. Fortifying the future of our rugby community</t>
  </si>
  <si>
    <t>Warringah Triathlon Club</t>
  </si>
  <si>
    <t>To promote the club and encourage others to join the sport of triathlon</t>
  </si>
  <si>
    <t>By showcasing our club's vibrant culture and the multifaceted benefits of triathlon, we aim to inspire community members to embrace an active lifestyle. Our strategic promotion will highlight the physical, mental, and social advantages of joining our club, fostering a welcoming atmosphere that encourages long-term commitment and camaraderie among participants.</t>
  </si>
  <si>
    <t>To acquire a box trailer to transport club equipment</t>
  </si>
  <si>
    <t>The current trailer used to transport equipment to races has reached the end of its life and is unusable and unsafe.  The trailer has all but split in two pieces (see photos of trailer in later part of submission). This application is to acquire a new trailer for the club.</t>
  </si>
  <si>
    <t>Freshwater Boardriders Club</t>
  </si>
  <si>
    <t>Freshwater Boardriders Junior Girls Participation and Development Program</t>
  </si>
  <si>
    <t>Girls Boardrider Fraternity member's Annual Coaching and Judging courses</t>
  </si>
  <si>
    <t>Manly Warringah Softball Association</t>
  </si>
  <si>
    <t>Project Shades</t>
  </si>
  <si>
    <t>Manly Warringah Wolves AFL</t>
  </si>
  <si>
    <t>Portable Electronic Scoreboard for AFL and Cricket</t>
  </si>
  <si>
    <t>Northern Beaches Dragon Boat Club</t>
  </si>
  <si>
    <t>Dragon Boat Training Equipment</t>
  </si>
  <si>
    <t>Bungan Boardriders Incorporated</t>
  </si>
  <si>
    <t>Junior Development Program</t>
  </si>
  <si>
    <t>BYRA Sailing and Aquatic Club</t>
  </si>
  <si>
    <t>Juniors boat building program</t>
  </si>
  <si>
    <t>Careel Bay Tennis Club</t>
  </si>
  <si>
    <t>Tennis Court Safety Engineered Fencing</t>
  </si>
  <si>
    <t>Manly Junior Sailing Association of New South Wales Inc</t>
  </si>
  <si>
    <t>Equitable Sailing Training for NSW Children</t>
  </si>
  <si>
    <t>Manly Warringah BMX Club</t>
  </si>
  <si>
    <t>Pair of Start Gate Lights for BMX Start Hill</t>
  </si>
  <si>
    <t>Manly Warringah Kayak Club Inc</t>
  </si>
  <si>
    <t>Qualified Gym Instructor to Increase Participation and Reduce Injuries for Senior Paddlers During Winter</t>
  </si>
  <si>
    <t>Narrabeen Lakes Sailing Club Inc</t>
  </si>
  <si>
    <t>Storage racking for sailing dinghies in new Clubhouse</t>
  </si>
  <si>
    <t>North Narrabeen Boardriders Club (NNBC)</t>
  </si>
  <si>
    <t>All terrain equipment trolley</t>
  </si>
  <si>
    <t>Northern Beaches Para Surfer Boardriders</t>
  </si>
  <si>
    <t>Enhancing Para Surfing Accessibility &amp; Community on the Northern Beaches</t>
  </si>
  <si>
    <t>Pittwater Junior AFL Inc</t>
  </si>
  <si>
    <t>Continue and expand inclusive AFL in 2026</t>
  </si>
  <si>
    <t>Terrey Hills Cricket Club</t>
  </si>
  <si>
    <t>Terrey Hills Cricket Helmet Initiative 2025</t>
  </si>
  <si>
    <t>Warringah Rugby Club Ltd</t>
  </si>
  <si>
    <t>Purchase of Equipment</t>
  </si>
  <si>
    <t>Forest Baseball Softball Club Inc</t>
  </si>
  <si>
    <t>Zooka machines</t>
  </si>
  <si>
    <t>Field covers</t>
  </si>
  <si>
    <t>GRAVITY ADAPTIVE INCORPORATED</t>
  </si>
  <si>
    <t>Enhancing Access, Training, and Resources for Adaptive Mountain Biking</t>
  </si>
  <si>
    <t>Manly Eagles Baseball</t>
  </si>
  <si>
    <t>Aquatic Ballpark Infield Tarp</t>
  </si>
  <si>
    <t>Manly United Football Club LTD</t>
  </si>
  <si>
    <t>Marquee initiative</t>
  </si>
  <si>
    <t>northern beaches waves boccia club</t>
  </si>
  <si>
    <t>sporting opportunities for the disabled athletes</t>
  </si>
  <si>
    <t>Warringah Archers Inc</t>
  </si>
  <si>
    <t>Increase participation by upgrading old bow equipment</t>
  </si>
  <si>
    <t>North Sydney District Cricket Club</t>
  </si>
  <si>
    <t>Club Website Upgrade</t>
  </si>
  <si>
    <t>Mosman Hockey Club Incorporated</t>
  </si>
  <si>
    <t>Mosman Hockey bringing junior hockey to Primrose Park</t>
  </si>
  <si>
    <t>NORTH SYDNEY UNITED FOOTBALL CLUB INC</t>
  </si>
  <si>
    <t>All abilities football</t>
  </si>
  <si>
    <t>Northmead Bowling, Recreation and Sporting Club Limited</t>
  </si>
  <si>
    <t>Final of Lawn Bowls State Pennants</t>
  </si>
  <si>
    <t>Northmead Bowling and Recreation and Sporting Club</t>
  </si>
  <si>
    <t>Baulkham Hills Baseball Club</t>
  </si>
  <si>
    <t>Northmead Reserve</t>
  </si>
  <si>
    <t>purchase ride on lawn mower and trailer to assist volunteers in preparing the ground each week to play.</t>
  </si>
  <si>
    <t>Winston Hills Junior AFL incorporated</t>
  </si>
  <si>
    <t>Training Shirts &amp; Specialised Training Sessions For Coaches &amp; Players.</t>
  </si>
  <si>
    <t>Old Kings Oval Parramatta</t>
  </si>
  <si>
    <t>The grant will be used to:</t>
  </si>
  <si>
    <t>The Shamrocks Dundas Junior Rugby League Football Club Inc</t>
  </si>
  <si>
    <t>Uniforms</t>
  </si>
  <si>
    <t>St Patricks  Marist College Dundas</t>
  </si>
  <si>
    <t>Grants will allow playing uniforms to be subsidised. Shamrocks aims to provide Jerseys, shorts and socks to all participants to keep at the end of the season. Providing uniforms gives participants and parents a sense of belonging to a community and encourages participants to gain healthy life habits.</t>
  </si>
  <si>
    <t>North Rocks Carlingford Little Athletics Centre</t>
  </si>
  <si>
    <t>North Rocks Carlingford Little Athletics equipment refresh</t>
  </si>
  <si>
    <t>Peggy Womsley Reserve</t>
  </si>
  <si>
    <t>updated speakers &amp; starting equipment will assist with providing a quality program that encourages athletes of all capabilities, improves volunteer experience &amp; are easy to maintain</t>
  </si>
  <si>
    <t>Greater Sydney Disc Golf Inc.</t>
  </si>
  <si>
    <t>Replacement Of 9 Disc Golf Baskets At Newington Armory</t>
  </si>
  <si>
    <t>Newington Armory</t>
  </si>
  <si>
    <t>Sydney Disc Golf Club has been operating at the Newington Armory in Sydney Olympic Park since 2006. Disc golf is a flying disc sport similar to traditional golf, where players throw a plastic frisbee into a metal basket instead of hitting a ball into a hole. The original 9 baskets installed in 2006 (all metal construction) are now over 16 years old and starting to fall apart due to corrosion. The Club seeks funds to replace these worn out baskets so that all 18 holes at the Armory can continue to be used for disc golf for another 20+ years.</t>
  </si>
  <si>
    <t>Carlingford Netball Club</t>
  </si>
  <si>
    <t>Carlingford Netball Club (CNC) Inclusive Uniform Implementation</t>
  </si>
  <si>
    <t>Don Moore Reserve</t>
  </si>
  <si>
    <t>Netball NSW has launched its Inclusive Uniform Guidelines for Associations &amp; Clubs. Research shows that a lack of appropriate uniform options is a key barrier to participation for women and girls, as well as people of culturally diverse backgrounds, transgender/gender diverse people and males.</t>
  </si>
  <si>
    <t>Winston Hills Football Club</t>
  </si>
  <si>
    <t>Winston Hills Football Club Cubs/Jnr goals</t>
  </si>
  <si>
    <t>Max Ruddock Reserve</t>
  </si>
  <si>
    <t>Winston Hills Soccer Club as a Community driven organisation values inclusion and creating a welcoming culture for all within that community. We strive to offer the best possible equipment for our bear cub and junior teams, and ensure they have the necessary tools to learn and engage.</t>
  </si>
  <si>
    <t>Purchase and Install BBQ</t>
  </si>
  <si>
    <t>97 Midson Rd Epping 2121</t>
  </si>
  <si>
    <t>Purchase and install a BBQ at our Epping complex to facilitate greater social interaction amongst current and prospective members.</t>
  </si>
  <si>
    <t>Grow Women's Participation in our club particularly in the sport of Cricket</t>
  </si>
  <si>
    <t>103 Harris St Parramatta 2150</t>
  </si>
  <si>
    <r>
      <rPr>
        <sz val="12"/>
        <color theme="1"/>
        <rFont val="Calibri"/>
        <family val="2"/>
      </rPr>
      <t>To grow women's participation in our club, we plan to:
‍
- Host 'Come and Try' events
‍
- Conduct a tournament / 'Family Day'
‍
- Organize an intra-club competition for new participants
‍
these events will enable community members especially women to experience the joy of playing cricket</t>
    </r>
  </si>
  <si>
    <t>Granville Waratah Soccer Football Club Inc.</t>
  </si>
  <si>
    <t>Facilitating grassroots sports in a growing unserved area in Southern Rosehill, North Granville</t>
  </si>
  <si>
    <t>Alfred St Parramatta 2142</t>
  </si>
  <si>
    <t>Granville Waratah intends to take the lease on Garside Park and make grass roots sports available to a large area, with increasing population, that  currently has limited access. This grant is to help fund the startup costs of this.</t>
  </si>
  <si>
    <t>Subsidised uniforms, equipment and referee accreditation for Housecats Volleyball members</t>
  </si>
  <si>
    <t>2 Olympic Blvd Parramatta 2127</t>
  </si>
  <si>
    <t>This project will subsidise the uniform, equipment and referee accreditation fees for members of Housecats Volleyball Club for the 2024 volleyball season which will reduce the associated costs of playing volleyball and allow players to participate in social and representative training and tournaments.</t>
  </si>
  <si>
    <t>Badminton Development: Purchase of Equipment, Uniforms, Workshop and Training</t>
  </si>
  <si>
    <t xml:space="preserve"> Parramatta 2128</t>
  </si>
  <si>
    <t>To enhance the recreational experiences and increase the participation of members, we need funding to acquire essential badminton equipment. This investment will not only contribute to the overall well-being of our members but also empower us to continue providing high-quality events that promote physical fitness, cultural exchange, and community engagement.</t>
  </si>
  <si>
    <t>North Rocks Carlingford Little Athletics Replacement Shade Tents/Sun Shelter</t>
  </si>
  <si>
    <t>98 Felton Rd Epping 2118</t>
  </si>
  <si>
    <t>Updating &amp; replacing portable shade tents that are lighter weight (easier to setup &amp; pack up) that meet current UPF standard materials.   Keeps Athletes &amp; volunteers out of the Sun during competition days</t>
  </si>
  <si>
    <t>NORTH ROCKS CARLINGFORD LITTLE ATHLETICS CENTRE</t>
  </si>
  <si>
    <t>North Rocks Carlingford Little Athletics - Portable seating for volunteers &amp; multiclass athletes</t>
  </si>
  <si>
    <t>Kingdene Oval Carlingford doesn't have much seating around the field. The use of portable bench seats will greatly assist less mobile volunteers as well as multiclass athletes.  Providing portable seating will enhance volunteer engagement.</t>
  </si>
  <si>
    <t>North Rocks Carlingford Little Athletics Centre  - Scissor High Jump mats refresh</t>
  </si>
  <si>
    <t>With an increase in registrations there is a need to include additional jumps events. Scissor High Jump is an entry point event &amp; requires event specific equipment (mats, bars, measures). Upgrading the Scissor HJ equipment is necessary to maintain the delivery a quality program for over 520 registered athletes.</t>
  </si>
  <si>
    <t>North Rocks Carlingford Little Athletics Centre - Throws Equipment refresh</t>
  </si>
  <si>
    <t>Replacement of aging specialised equipment for throws events. Increased registrations has resulted in the need for more sets of equipment &amp; the replacement of some throws items that are more than 15 years old.</t>
  </si>
  <si>
    <t>Northmead Bowling Recreation and Sporting Club Limited</t>
  </si>
  <si>
    <t>166 Windsor Rd Winston Hills 2152</t>
  </si>
  <si>
    <t>Elimination Rounds for Open Gender State Pennants ,throughout-out the State, are to be conducted over 2 months, early in 2024. Depending on Geography/Climate, elimination rounds might be conducted at differing times. In June 2024 the qualifying 16 Teams will assemble for a three day tournament to determine the State Champion.</t>
  </si>
  <si>
    <t>Bowls for Learners</t>
  </si>
  <si>
    <t>Currently we have a stock of very old, poor quality bowls which we lend to new and learner Bowlers. They use these (usually about 3/4 months) until they feel ready to commit to a purchase in excess of $600.00 to acquire their own Bowls.</t>
  </si>
  <si>
    <t>The Shamrocks Dundas Junior Rugby League Club inc</t>
  </si>
  <si>
    <t>171 Kirby St Parramatta 2117</t>
  </si>
  <si>
    <t>Carlingford Bowling, Sports and Recreation Club</t>
  </si>
  <si>
    <t>Junior Joey's Under 18 Program</t>
  </si>
  <si>
    <t>Epping Eastwood Football Club</t>
  </si>
  <si>
    <t>Football Equipment Upgrade for Female Players – Epping Eastwood FC</t>
  </si>
  <si>
    <t>West Epping Cricket Club</t>
  </si>
  <si>
    <t>Club Equipment, Skills Training and Community Engagement Materials</t>
  </si>
  <si>
    <t>Cronulla Girls Boardriders</t>
  </si>
  <si>
    <t>Her Friends Wave</t>
  </si>
  <si>
    <t>Parramatta City Athletics Inc</t>
  </si>
  <si>
    <t>Ready, Set, Go: Upgrading the Starting Blocks for Parramatta City Community Athletics</t>
  </si>
  <si>
    <t>Parramatta District Rugby League Referees Association Incorporated</t>
  </si>
  <si>
    <t>Referees Communications Equipment</t>
  </si>
  <si>
    <t>UTS - Sydney Olympic Park Raptors Hockey Club Incorporated</t>
  </si>
  <si>
    <t>Promotion of UTS Raptors Hockey Club</t>
  </si>
  <si>
    <t>Upgrade of Player/Coaching Equipment</t>
  </si>
  <si>
    <t>Wollongong Ultimate Frisbee</t>
  </si>
  <si>
    <t>Wollongong Ultimate Frisbee Coaching Development Course</t>
  </si>
  <si>
    <t>WP Titans Sports Club Inc.</t>
  </si>
  <si>
    <t>Enhancing Safety and Participation: Mobile Ball Stop Nets for Inclusive Community Sport at Wentworth Point</t>
  </si>
  <si>
    <t>Field Maintenance Equipment</t>
  </si>
  <si>
    <t>Nepean Aquatic Centre Swim Club</t>
  </si>
  <si>
    <t>Nepean Aquatic Centre Swim Club Short Course Swim Meet 2023</t>
  </si>
  <si>
    <t>Nepean Aquatic Centre</t>
  </si>
  <si>
    <t>Nepean Aquatic Centre Swim Club (NACSC) will organise and host one of the first short course swim meets of the short course swimming season. This will be held at Sydney Olympic Park Swimming Centre on the 27th May 2023. This meet will be targeted at swimmers of all ages as well as multi class swimmers. Swimmers from other swimming clubs will be invited to compete against swimmers from NACSC and the event will be held at Sydney Olympic Park Aquatic Centre, giving swimmers the opportunity to compete at what is considered a state of the art facility.</t>
  </si>
  <si>
    <t>Cambridge park football club</t>
  </si>
  <si>
    <t>Grand Stands &amp; Concrete</t>
  </si>
  <si>
    <t>Allsopp oval</t>
  </si>
  <si>
    <t>We would like to install grandstands at our field and have concrete installed in front of our canteen where there is too much mud around and makes it hard for the kids to walk to the sheds and canteen when its wet and been raining.</t>
  </si>
  <si>
    <t>Nepean Football Association Inc.</t>
  </si>
  <si>
    <t>Nepean Football Association Harmony Week 2023 Project</t>
  </si>
  <si>
    <t>Jamison Park</t>
  </si>
  <si>
    <t>To promote participation to culturally diverse and marginalised community groups through a campaign espousing the benefits of cultural diversity in sport.  To promote respect and inclusiveness of all cultures and groups within our community to our existing membership by using special events and media promotions aligned with Harmony Day as the vehicle to bring about change.</t>
  </si>
  <si>
    <t>Kairali Thunders Penrith Incorporated</t>
  </si>
  <si>
    <t>Social Cricket Come and Try Family Event</t>
  </si>
  <si>
    <t>Parker Street Reserve, Penrith</t>
  </si>
  <si>
    <t>We are a newly formed cricket club based in Penrith. We take part in the mainstream cricket association and various tournaments in and around the Penrith region. We are seeking funding to support our Come and Try event hosted in Penrith, which entails touring teams from all over NSW participating in our cricket program. The event will not only contribute to motivating members to remain active, it will also support local businesses as we have clubs participating from all over NSW. Touring clubs stay and utilise local businesses and attractions as part of the overall experience.</t>
  </si>
  <si>
    <t>Ripples St Marys Swimming Club Inc</t>
  </si>
  <si>
    <t>Purchase of Hooded Towels</t>
  </si>
  <si>
    <t>Ripples Leisure Centre St Marys</t>
  </si>
  <si>
    <t>Purchase of hooded towels for all swimming members to provide warmth and protection on club nights and at meets whilst providing a smart and cohesive look incorporating our club colours and logo.</t>
  </si>
  <si>
    <t>Nepean Rowing Club Ltd</t>
  </si>
  <si>
    <t>Rowing Quad</t>
  </si>
  <si>
    <t>Nepean Rowing Club</t>
  </si>
  <si>
    <t>Rowing quad for youth competition</t>
  </si>
  <si>
    <t>Olympian Swim Clinic</t>
  </si>
  <si>
    <t>Ripples St Marys Leisure Centre</t>
  </si>
  <si>
    <t>The Ripples St Marys Swimming Club Inc would like to hold a swim clinic for our members hosted by world class olympic swimmers.</t>
  </si>
  <si>
    <t>St Clair Netball Club</t>
  </si>
  <si>
    <t>Mark Leece Sporting Complex St Clair NSW</t>
  </si>
  <si>
    <t>To purchase equipment for the benefit of all our members. Allowing us to keep registration cost to a minimum.</t>
  </si>
  <si>
    <t>Pendragons Dragon Boat Club</t>
  </si>
  <si>
    <t>Pendragons Dragon Boat Club Training Program</t>
  </si>
  <si>
    <t>Sydney International Regatta Centre (Penrith)</t>
  </si>
  <si>
    <t>Pendragons Dragon Boat Club require to purchase 40 new training paddles to enable the Club to hold regular Come and Try events with suitable equipment.  This will encourage community members in Penrith and surrounds to try Dragon Boat paddling with the aim to grow sports participation in this area and regular fitness activities.  The Come and Try days are held at either the Sydney International Regatta Centre or on the Nepean River.  This also showcases our wonderful waterways and Sport facilities in Penrith.</t>
  </si>
  <si>
    <t>Mulgoa Valley Cricket Club</t>
  </si>
  <si>
    <t>Subsidisation of Summer and Winter Cricket Program Expenses</t>
  </si>
  <si>
    <t>Sales Park</t>
  </si>
  <si>
    <t>This submission aims to secure funding that will continue to support our club in purchasing vital training and playing equipment, as well as helping to cover the cost of nominating teams in both summer and winter competitions; the funding will allow us to keep our player registration fees low and affordable, whilst maintaining player access to year-round participation in sport.</t>
  </si>
  <si>
    <t>Edgemasters Incorporated</t>
  </si>
  <si>
    <t>76 Campbell St Badgerys Creek 2745</t>
  </si>
  <si>
    <t>This grant will outfit our club members with game-day shirts, training jackets, and sun-protective hats/caps, boosting team spirit and visibility in the community. It will enhance our presence during events, fostering unity and promoting the club's identity, while ensuring safety and comfort for all participants.</t>
  </si>
  <si>
    <t>This grant will equip our cricket team with essential gear, including protective equipment, balls for the season, and training aids. It will benefit the community by making cricket more accessible, lowering participation fees, and enhancing safety and training quality.</t>
  </si>
  <si>
    <t>Emu Plains Football Club</t>
  </si>
  <si>
    <t>Get Active Initiative</t>
  </si>
  <si>
    <t>Nepean St Penrith 2750</t>
  </si>
  <si>
    <t>Coaches to be licensed, educated, better equipped to run engaging, structured (programmed) training sessions, develop players and give members a positive, quality footballing experience. We hope to keep our existing members and attract new players with these opportunities, and have the equipment to support increased participation numbers in the future.</t>
  </si>
  <si>
    <t>Hawkesbury Bombers Softball Club</t>
  </si>
  <si>
    <t>Equipment, Development &amp; Player Uniform Support to help increase playing numbers for our small club.</t>
  </si>
  <si>
    <t>Ballybunnion Ter Badgerys Creek 2745</t>
  </si>
  <si>
    <r>
      <rPr>
        <sz val="12"/>
        <color theme="1"/>
        <rFont val="Calibri"/>
        <family val="2"/>
      </rPr>
      <t>Purchase training equipment to better develop our players. Run "Come'n'Try" days to get kids &amp; adults involved in our sport of softball. Purchase some playing equipment &amp;  playing shirts to reduce the burden of costs outlaid when signing up to play.
‍
Also, we would run coaching courses to develop coaches.</t>
    </r>
  </si>
  <si>
    <t>Hills Triathlon Club</t>
  </si>
  <si>
    <t>Timing system</t>
  </si>
  <si>
    <t>Old Castlereagh Rd Penrith 2749</t>
  </si>
  <si>
    <t>A timing system for the club 6 years ago and it's still working, however the timing chips (responders) have a 6-8 lifespan as they have an integrated battery. As a club we need to plan to replace the chips within the next two years to ensure our club races continue.</t>
  </si>
  <si>
    <t>32 Bruce Neale Dr Penrith 2750</t>
  </si>
  <si>
    <t>Purchase of a rowing quad. This will provide a more modern and more appropriate boat for existing and future female rowers. This boat will fill an important need for our existing female rowers but will also allow us to continue to provide appropriate equipment for future females.</t>
  </si>
  <si>
    <t>Penrith City Softball Association</t>
  </si>
  <si>
    <t>Zooka Machines</t>
  </si>
  <si>
    <t>Penrith City Softball would greatly benefit from Zooka machines, enhancing player performance through consistent and accurate pitching. These machines provide precise control over pitch speed and location, allowing players to hone their hitting skills. Improved training efficiency and versatility would undoubtedly elevate the team's overall proficiency and competitive edge.</t>
  </si>
  <si>
    <t>Penrith Minibike Club</t>
  </si>
  <si>
    <t>Track Rebuild</t>
  </si>
  <si>
    <t>112 Rickards Rd Londonderry 2749</t>
  </si>
  <si>
    <t>The minicross track is our primary riding surface and requires a rebuild as it has not been professionally maintained for over 10 years.  It is one of the last remaining riding surface for children in the Sydney basin.  This year, in October, it will host the NSW State Championship.</t>
  </si>
  <si>
    <t>Penrith Rowing Club Incorporated</t>
  </si>
  <si>
    <t>Indoor Rowing Program</t>
  </si>
  <si>
    <t>38 Bruce Neale Dr Penrith 2750</t>
  </si>
  <si>
    <t>We wish to Purchase 6 tall leg Concept 2 Ergometers (aka "Rowing Machines") to enable us to offer our Indoor Rowing Program to Returned Service Veterans  as a hub for Invictus and also to others with mobility issues who wish to engage in fitness in a safe and supportive environment.</t>
  </si>
  <si>
    <t>Penrith RSL Cricket Club</t>
  </si>
  <si>
    <t>T20 playing shirts</t>
  </si>
  <si>
    <t xml:space="preserve"> Penrith 2750</t>
  </si>
  <si>
    <t>In our endeavour to increase playing numbers we are entering teams in the local T20 competition. We have been successful so far by going from one team to three. We feel we could do better by providing a colourful T20 playing shirt different to that worn in the regular competition.</t>
  </si>
  <si>
    <t>Purchase of Stopwatches</t>
  </si>
  <si>
    <t xml:space="preserve"> Londonderry 2760</t>
  </si>
  <si>
    <t>The  club would like to purchase 10 stopwatches to suit our Dolphin Timing System. Our current watches are old and some have stopped working and are beyond repair. The purchase of new watches will enable the club to continue to use our automated timing system.</t>
  </si>
  <si>
    <t>St Marys Football CLub</t>
  </si>
  <si>
    <t>Upgrade sporting equipment to prove quality sporting experiences.</t>
  </si>
  <si>
    <t>146 Shepherd St Londonderry 2760</t>
  </si>
  <si>
    <t>Purchasing equipment such as goals, bibs, balls and ancillarys, for our club community, will improve access to football and reduce barriers of participation, (like the finical burden of purchasing private equipment). By providing access to equipment this will increase regular and on-going participation and improve the experiences of our members.</t>
  </si>
  <si>
    <t>Taren Point Roller Skating Club Incorporated</t>
  </si>
  <si>
    <t>Nationals T-Shirts</t>
  </si>
  <si>
    <r>
      <rPr>
        <sz val="12"/>
        <color theme="1"/>
        <rFont val="Calibri"/>
        <family val="2"/>
      </rPr>
      <t>We would like to be able to provide T-shirts for Speed Skating National competitor's.
‍
The skaters can have a souvenir of their time at Nationals in Sydney.</t>
    </r>
  </si>
  <si>
    <t>Club Essentials</t>
  </si>
  <si>
    <t>Glenmore Park Cricket Club Inc.</t>
  </si>
  <si>
    <t>Fair Start: Reducing Barriers Through Uniforms</t>
  </si>
  <si>
    <t>GLENMORE PARK FOOTBALL CLUB INC</t>
  </si>
  <si>
    <t>Equipment Upgrade</t>
  </si>
  <si>
    <t>Colyton Colts JRLFC</t>
  </si>
  <si>
    <t>Colyton Colts Club Website</t>
  </si>
  <si>
    <t>Henry Lawson Football Club</t>
  </si>
  <si>
    <t>Player Shelters For Parkes Ave Reserve Sporting Complex</t>
  </si>
  <si>
    <t>Fencing and extension for Mod-Field playing areas (Football up to U9s)</t>
  </si>
  <si>
    <t>Jordan Springs Cricket Club</t>
  </si>
  <si>
    <t>Girls Cricket Fund</t>
  </si>
  <si>
    <t>Patrick Hurley</t>
  </si>
  <si>
    <t>Upgrading of Existing Hockey Fields Water Filtration System</t>
  </si>
  <si>
    <t>Brothers Penrith Junior Rugby League Club Incorporated</t>
  </si>
  <si>
    <t>Brothers Penrith Junior Rugby League Club - Training Equipment Purchase</t>
  </si>
  <si>
    <t>Glenbrook-Blaxland Cricket Club Incorporated</t>
  </si>
  <si>
    <t>Summer school holiday cricket program</t>
  </si>
  <si>
    <t>Swim Start Performance Enhancement – Equipment Purchase for Nepean Aquatic Centre Swim Club</t>
  </si>
  <si>
    <t>Penrith RSL Soccer Club</t>
  </si>
  <si>
    <t>Coaching Mastery: Elevate Your Impact</t>
  </si>
  <si>
    <t>Penrith Rugby Club Inc</t>
  </si>
  <si>
    <t>PA equipment at Nepean Rugby Park</t>
  </si>
  <si>
    <t>Werrington Roo's Cricket Club</t>
  </si>
  <si>
    <t>Website and Uniforms</t>
  </si>
  <si>
    <t>La Perouse Pony Club</t>
  </si>
  <si>
    <t>Rider Development</t>
  </si>
  <si>
    <t>Bunnerong Equestrian Park</t>
  </si>
  <si>
    <t>Provide coaching and lesson opportunities to our members with some of Australia's best riders and coaches such as Sam Lyle, Charlie Brister, etc. To be taken place during pony club rally days at our grounds.</t>
  </si>
  <si>
    <t>Coogee Netball</t>
  </si>
  <si>
    <t>Inclusive Uniforms</t>
  </si>
  <si>
    <t>Heffron Netball Courts</t>
  </si>
  <si>
    <t>Develop and produce an alternative type of uniform for players who do not want to wear the current A line dress.  We would like to develop a singlet/shorts for our players who do not feel comfortable wearing the uniform but are still very keen to play netball.  This will not only include non-binary and males but also older female players who are unhappy with their body image.</t>
  </si>
  <si>
    <t>Winter Weakies Swimming Club</t>
  </si>
  <si>
    <t>Mothers Day Interclub Swim Meet</t>
  </si>
  <si>
    <t>Des Renford Leisure Centre</t>
  </si>
  <si>
    <t>Hold an interclub Mothers Day Swimming Carnival in May 2023 to promote and encourage women and families to participate together in sport focusing on participation for all abilities and ages.</t>
  </si>
  <si>
    <t>Clovelly Crocodiles Junior Rugby League Football Club</t>
  </si>
  <si>
    <t>Sporting Equipment</t>
  </si>
  <si>
    <t>Burrows Park, Clovelly</t>
  </si>
  <si>
    <t>Clovelly Crocs is 100% volunteer run not for profit organisation and therefore is heavily</t>
  </si>
  <si>
    <t>Clovelly Junior Rugby Football Club Inc.</t>
  </si>
  <si>
    <t>Safe Tackle</t>
  </si>
  <si>
    <t>Burrows Park</t>
  </si>
  <si>
    <t>A program of coaching on the tackle process with children moving from touch rugby to tackle and reinforce the good behaviours with existing tackle rugby players. </t>
  </si>
  <si>
    <t>Maroubra Rugby League Football Club</t>
  </si>
  <si>
    <t>Maroubra RLFC - Cubs to Lionesses Development Program</t>
  </si>
  <si>
    <t>Snape Park Maroubra NSW</t>
  </si>
  <si>
    <t>The training, development and retention of young females into the team sport of junior rugby league with the Maroubra Rugby League Football Club. </t>
  </si>
  <si>
    <t>Clovelly Bowling and Recreation Club Ltd</t>
  </si>
  <si>
    <t>Replacement of Retractable UV Sunshades</t>
  </si>
  <si>
    <t>Burrows Park Reserve</t>
  </si>
  <si>
    <t>Replacement of UV Retractable Sunshades surrounding one Bowling Green need replacing. Eighteen (18) out (36) retractable UV sunshades essential for sun protection for lawn bowlers and bocce players urgently need replacing due to corrosion and are becoming unsafe. The majority of  female and male Bowlers and Bocce players are elderly.</t>
  </si>
  <si>
    <t>Randwick District Rugby Union Football Club Inc</t>
  </si>
  <si>
    <t>Girls Play Rugby Promotion and Participation Project</t>
  </si>
  <si>
    <t>Latham Park</t>
  </si>
  <si>
    <t>A targeted promotional and participation rugby union program for girls aged 6-17 years in the local Randwick government area. The program provides a promotional event on Coogee Beach celebrating and sharing the physical, mental and social benefits of being involved in community team sport, followed by an opportunity for girls to be involved in a professionally delivered 5-week  "come and try rugby" program at Latham Park. Girls will have the option of further local club involvement. The outcomes centre around more girls having access and opportunities in community team based sport - and above all enjoy the rugby union experience.</t>
  </si>
  <si>
    <t>Randwick City Football Club</t>
  </si>
  <si>
    <t>Randwick City FC: See it. Be it. Better it.</t>
  </si>
  <si>
    <t>Chifley Sports Reserve</t>
  </si>
  <si>
    <t>RCFC is a young club looking to sustainably increase its visibility, participation and quality.  We are a growing football club that has men's and women's teams, over 35s teams and our purple hearts (adults and children with disability). Through "See it", we are looking to increase the overall visibility of the club to players, sponsors and in the community, through "Be it" we are looking to champion the clubs values to all members and through "Better It" we are looking to increase the quality of trainings. coaching and equipment to improve all of our games.</t>
  </si>
  <si>
    <t>Randwick Cycling</t>
  </si>
  <si>
    <t>Supporting Disabled Inclusion In Cycling In Randwick Lga</t>
  </si>
  <si>
    <t>Heffron park</t>
  </si>
  <si>
    <t>The project will drive disability inclusion in cycling in Randwick LGA. The Randwick Paracycling academy is an end-to-end approach that systematically removes the barriers for people with a disability to enjoy cycling.  It is modelled on a similar program for juniors that build the largest juniors cyclist club in NSW. </t>
  </si>
  <si>
    <t>CLOVELLY CROCODILES JUNIOR RUGBY LEAGUE FOOTBALL CLUB</t>
  </si>
  <si>
    <t>1 Ocean St Coogee 2031</t>
  </si>
  <si>
    <t>The club wishes to purchase a portable scoreboard to provide a better game day experience for our players and volunteers. This will go a long way to attracting kids and volunteers to community sport when it is played in a professional environment.</t>
  </si>
  <si>
    <t>Coogee Beach Dolphins Sports Clun Incorporated</t>
  </si>
  <si>
    <t>Outdoor BBQ &amp; ammenities</t>
  </si>
  <si>
    <t>2R Edward Ave Heffron 2033</t>
  </si>
  <si>
    <t>To build a compliant outdoor BBQ &amp; kitchen for fundraising through our game day canteen &amp; also providing community events</t>
  </si>
  <si>
    <t>Mascot Netball Club</t>
  </si>
  <si>
    <t>Fitzgerald Ave Maroubra 2035</t>
  </si>
  <si>
    <r>
      <rPr>
        <sz val="12"/>
        <color theme="1"/>
        <rFont val="Calibri"/>
        <family val="2"/>
      </rPr>
      <t>We have 450 players in 51 teams.
‍
Each year we need to purchase game ball and training balls.</t>
    </r>
  </si>
  <si>
    <t>Increase opportunities for people with disability to play football (soccer)</t>
  </si>
  <si>
    <t xml:space="preserve"> Maroubra 2036</t>
  </si>
  <si>
    <t>The Randwick City Football Club runs a football program for people with disability called the Purple Hearts. The program has been operation since 2011. The grant will enable us to provide purchase gear (uniforms) and equipment (balls and mobile goals) to ensure maximum participation of players with disability.</t>
  </si>
  <si>
    <t>Sydney Irish Rugby Football and Sports Club Incorporated</t>
  </si>
  <si>
    <t>Storage Facility for Equipment</t>
  </si>
  <si>
    <t xml:space="preserve"> Coogee 2034</t>
  </si>
  <si>
    <t>Purchase and Branding of mobile enclosed trailers providing safe and accessible storage facilities for the clubs equipment and support the public presence and profile of the club</t>
  </si>
  <si>
    <t>UNSW Touch Football Club Incorporated</t>
  </si>
  <si>
    <t>Expansion of junior program</t>
  </si>
  <si>
    <t xml:space="preserve"> Maroubra 2035</t>
  </si>
  <si>
    <t>The aim of this program is to obtain funding to enable us to expand our junior touch football program. We aim to do so through and investing in the upskilling of coaches and referees and increased community engagement to reach members of our community not familiar with touch football</t>
  </si>
  <si>
    <t>Playing uniform scholarship</t>
  </si>
  <si>
    <t>To provide playing uniform scholarships to 50 members on a means tested basis.</t>
  </si>
  <si>
    <t>Clovelly Bowling and Recreation Club</t>
  </si>
  <si>
    <t>Upgrade and develop a new website for the club. Training program for volunteer coaches.</t>
  </si>
  <si>
    <t>CLOVELLY JUNIOR RUGBY FOOTBALL CLUB INC.</t>
  </si>
  <si>
    <t>Tackle Smart: Equipment Upgrade for Safer Play</t>
  </si>
  <si>
    <t>Coogee Board Riders Club</t>
  </si>
  <si>
    <t>Girls on Board: Empowering the Next Wave at Coogee</t>
  </si>
  <si>
    <t>Coogee Croquet Club</t>
  </si>
  <si>
    <t>Ride-On Mower, Cart and Shed</t>
  </si>
  <si>
    <t>Establishment of a small multi-use practice court</t>
  </si>
  <si>
    <t>Eastern Suburbs Junior Baseball League Incorporated</t>
  </si>
  <si>
    <t>Purchase of Baseball Pitching Machine</t>
  </si>
  <si>
    <t>Glebe Wanderers Football Club Inc</t>
  </si>
  <si>
    <t>New, Robust Football Goals for the Heffron Junior Match Day Hub</t>
  </si>
  <si>
    <t>Holsworthy Rifle Club</t>
  </si>
  <si>
    <t>New Electronic Target and Mound System</t>
  </si>
  <si>
    <t>Maia Outrigger Canoe Club</t>
  </si>
  <si>
    <t>Upgrade Club Canoes - 2-person crafts</t>
  </si>
  <si>
    <t>Mascot Netball</t>
  </si>
  <si>
    <t>Inclusive Participation and Coaching Development in Community Netball</t>
  </si>
  <si>
    <t>South Coogee Bowling Club Ltd.</t>
  </si>
  <si>
    <t>Practice and Social Bowls to attract new bowlers to the Club and Sport</t>
  </si>
  <si>
    <t>Centennial Park Cycling Club</t>
  </si>
  <si>
    <t>First Aid training for Ride Leaders</t>
  </si>
  <si>
    <t>Women's specific cycling skills workshops</t>
  </si>
  <si>
    <t>Sydney Bears Ice Hockey Club</t>
  </si>
  <si>
    <t>Sydney Bears Hockey School</t>
  </si>
  <si>
    <t>Macquarie Ice Rink</t>
  </si>
  <si>
    <t>Sydney Bears Hockey School is the Sydney Bears Ice Hockey Club's  development program and is the intermediary step between learning to skate and playing ice hockey at a competitive level. It is an important part of the Sydney Bears recruitment of new members. Hockey School is a 20 week program to be run from Sunday 8th October 2023 till Sunday 10th March  2024 at Macquarie Ice Rink. Hockey School looks to teach the basics of ice hockey and equip all participants with the necessary base skills and techniques to play a competitive game.</t>
  </si>
  <si>
    <t>Gladesville Gymnastics Club</t>
  </si>
  <si>
    <t>Vaulting towards 2032</t>
  </si>
  <si>
    <t>Purchase of a new, Olympic standard vaulting table.</t>
  </si>
  <si>
    <t>Ryde Dragon Boat Club Incorporated</t>
  </si>
  <si>
    <t>Purchase equipment required to meet increasing membership growth</t>
  </si>
  <si>
    <t>Putney Park</t>
  </si>
  <si>
    <t>Ryde Dragon Boat Club (Ryde DBC) has grown significantly since launching in Jan 2022 to over 75 members with new people trialling and joining each week. The club urgently needs more equipment to cater for the increased participation and continued growth. Ryde DBC has received funding for a third boat that enables more members to train regularly. Ryde DBC now needs additional paddles, PFDs and paddle bags to support this growth and the future growth. Ryde DBC coaches also require a paddling erg that will be used for crew selection and technique training on land.</t>
  </si>
  <si>
    <t>Eastwood Ryde Netball Association</t>
  </si>
  <si>
    <t>Umpire Devekopment Program</t>
  </si>
  <si>
    <t>Meadowbank Park Netball Centre</t>
  </si>
  <si>
    <t>New and existing Club Umpires to be developed and coached and updated.</t>
  </si>
  <si>
    <t>WRR Sports and Social Club</t>
  </si>
  <si>
    <t>Uplifting and supporting cricket skills</t>
  </si>
  <si>
    <t>Meadowbank park</t>
  </si>
  <si>
    <t>Ryde Saints United FC</t>
  </si>
  <si>
    <t>Ryde Saints United Minis Coaching Program 2023</t>
  </si>
  <si>
    <t>Pidding Park</t>
  </si>
  <si>
    <t>Develop and implement a coaching support program throughout the Winter Season to increase participation of boys and girls in the Under 6 to Under 9 age groups. The program will develop the skills of volunteer coaches.</t>
  </si>
  <si>
    <t>North Ryde RSL Youth Club</t>
  </si>
  <si>
    <t>Pitching machine upgrade to strengthen coaching and training</t>
  </si>
  <si>
    <t>Magdala Park</t>
  </si>
  <si>
    <t>To engage and retain more kids with our sport and strengthen the performance of our teams, we seek to upgrade our practice facilities with a more modern and reliable pitching machine to enhance our recent investments in a high-quality batting cage. The Hack Attack machine provides higher quality training for our youth players with more functionality and reliability. It will particularly support teenage players at risk of dropping out of regular sports. The machine will be installed in a secure facility at our home ground, adjacent to the Youth Club.</t>
  </si>
  <si>
    <t>Macquarie Dragons Football Club</t>
  </si>
  <si>
    <t>Portable Football Goals For Grassroots Football Club - Community Use</t>
  </si>
  <si>
    <t>Waterloo Park</t>
  </si>
  <si>
    <t>Purchase of portable goals to use for training, trial games,  skill development, match play, gala days, promotion of football at all our club home grounds &amp; training grounds which can be used by club throughout the winter &amp; summer football season.</t>
  </si>
  <si>
    <t>Female Coaching and Sweeping Development in Dragon Boating</t>
  </si>
  <si>
    <t>Upskill female members into Coaching and Sweeping roles. The project will provide Level 1 coaching course for 2 females and a Level 2 coaching course for 1 female. The club will also train female sweeps (boat steerers) and mentor through to their testing and accreditation. The project will also provide First Aid and CPR training that is a mandatory safety requirement for Coaches and Sweeps.</t>
  </si>
  <si>
    <t>Carlingford Flames Netball Club</t>
  </si>
  <si>
    <t>Come and Try Days / Skills Sessions</t>
  </si>
  <si>
    <t>Meadowbank Park Netball Courts</t>
  </si>
  <si>
    <t>We would like to engage an external netball organisation to run a number of skills based sessions over the course of a few weeks to be held at Don Moore Reserve in North Rocks before we commence the 2023 netball sessions</t>
  </si>
  <si>
    <t>Boys and Girls introduction to Netball</t>
  </si>
  <si>
    <t xml:space="preserve"> Ryde 2114</t>
  </si>
  <si>
    <t>Through NNSW we're striving to increase both female &amp; male participation. ERNA for the first time this year introduced a male team into State Age Competition. It was hard work finding males to register. We are trying to increase boys and girls into netball to increase our base for continuity.</t>
  </si>
  <si>
    <t>Gladesville Ravens Sports Club Inc</t>
  </si>
  <si>
    <t>Ravens womens football wellbeing project</t>
  </si>
  <si>
    <t>Kent Rd Ryde 2122</t>
  </si>
  <si>
    <t>Ravens has 3 streams of football within the club, we have Male social, Female social and Female Representative. We have a large LGBTIQA+ population in our female programs. We are applying for funding to help develop a well-being and athletic development program specific to our diverse player populations needs.</t>
  </si>
  <si>
    <t>Northern Suburbs Ultimate Incorporated</t>
  </si>
  <si>
    <t>Growth - Meeting the needs of recent growth</t>
  </si>
  <si>
    <t xml:space="preserve"> Ryde 2112</t>
  </si>
  <si>
    <t>In recent years, NSU has had significant growth in the number of participants in its events (eg expanding from three to seven divisions and almost double the participants to c.800).  More equipment and resources are needed to meet this growth, cater for increased participation and ride the increased community engagement.</t>
  </si>
  <si>
    <t>Purchase more equipment required to meet stronger membership and community growth including: outrigger canoes (OC1s); paddle ergometer; paddles and PFDs</t>
  </si>
  <si>
    <t xml:space="preserve"> Lane Cove 2112</t>
  </si>
  <si>
    <t>Ryde DBC want to better support both new paddlers and develop existing members wanting to advance from local regattas, explore to representative paddling at regional, state and international levels. This equipment will enable Ryde DBC to provide the community with opportunities to both try a team sport and challenge themselves.</t>
  </si>
  <si>
    <t>Ryde Water Polo Club</t>
  </si>
  <si>
    <t>Junior player development</t>
  </si>
  <si>
    <t xml:space="preserve"> Ryde 2113</t>
  </si>
  <si>
    <t>We are seeking funding to support our junior development program by providing funding to support pool time at Macquarie University Sports and Aquatic Centre and two gazebos to provide protections for participants playing and training at outdoor pools.</t>
  </si>
  <si>
    <t>St Gerards Netball Club</t>
  </si>
  <si>
    <t>St Gerards netball equipment refreshh</t>
  </si>
  <si>
    <t>Adelaide St Ryde 2114</t>
  </si>
  <si>
    <t>Updated coaching and playing equipment including netballs and kit bags, along with gala and event support of gazebos and PA system. These items assist with providing a quality program that supports all capabilities and ages and improves volunteer, coach and manager experience.</t>
  </si>
  <si>
    <t>Team jerseys</t>
  </si>
  <si>
    <t>Waterloo Rd Ryde 2113</t>
  </si>
  <si>
    <t>Ice hockey is an expensive sport, requiring lots of protective equipment. To limit costs we want the club to own a set of jerseys and socks for each team, which can stay with the team instead of players having to buy them every year. This is standard in other countries.</t>
  </si>
  <si>
    <t>West Ryde Rovers Football Club (West Ryde Rovers Sports &amp; Social Club Inc)</t>
  </si>
  <si>
    <t>Grassroots Development</t>
  </si>
  <si>
    <t>Constitution Rd Ryde 2114</t>
  </si>
  <si>
    <t>Grassroots development via a training program called Kickstart who train our 5yrs - 7yr old members and also train the coaches at the same time</t>
  </si>
  <si>
    <t>Nic's Legacy - building dragon boating opportunities for women and youth</t>
  </si>
  <si>
    <t>EASTWOOD ST.ANDREWS ASSOCIATION FOOTBALL CLUB INC.</t>
  </si>
  <si>
    <t>Eastwood St Andrews upgrade of small sided equipment (U8-U12)</t>
  </si>
  <si>
    <t>Macquarie Combined Sports Inc (Macquarie Dragons FC)</t>
  </si>
  <si>
    <t>Inclusion program: pre school / senior players</t>
  </si>
  <si>
    <t>Macquarie University Soccer Club</t>
  </si>
  <si>
    <t>Macquarie University Soccer Club 2026 Sports Enhancement &amp; Engagement Initiative</t>
  </si>
  <si>
    <t>Ryde Hawks Baseball League Incorporated</t>
  </si>
  <si>
    <t>Safe Basepaths &amp; Junior Growth: Ryde Hawks Coach &amp; Participation Boost 2026–27</t>
  </si>
  <si>
    <t>Ryde Panthers Football Club</t>
  </si>
  <si>
    <t>Miniroos and Foundation Coaching Program to Grow Participation and Enhance Player Development</t>
  </si>
  <si>
    <t>Ryde Saints United Football Club</t>
  </si>
  <si>
    <t>Coerver Coaching Program to Develop Skills and Pathways</t>
  </si>
  <si>
    <t>The Squash Academy - Northwest Region Inc</t>
  </si>
  <si>
    <t>Macquarie University 'Squash girls Can' University Participation Program 2025</t>
  </si>
  <si>
    <t>Strathfield Junior Soccer Club Inc</t>
  </si>
  <si>
    <t>Growing Female Football in the Strathfield Community</t>
  </si>
  <si>
    <t>Strathfield Park</t>
  </si>
  <si>
    <t>We are currently looking at trying to subsidise the cost of registration for women to play football in our community. This would be limited to those that are NOT eligible to the active kids vouchers.</t>
  </si>
  <si>
    <t>Sydney United Sports Club Inc</t>
  </si>
  <si>
    <t>Club Support</t>
  </si>
  <si>
    <t>Bark Huts Reserve</t>
  </si>
  <si>
    <t>Sydney United Sports Club was originally initiated by a group of Indian Australian enthusiasts in 2016 when they came together to form a cricket team that enroled in the Northern Suburbs Cricket Association's summer competition. We represent the local community in the Strathfield and Ku Ring Gai/ Killara region and surrounds, we participate in various community and multicultural social cricket competitions each year. We are seeking funding to enable our club to purchase much-needed player equipment, jerseys and club development training. We currently have 50 members as part of our club.</t>
  </si>
  <si>
    <t>Community Come and Try</t>
  </si>
  <si>
    <t>Bressington Park</t>
  </si>
  <si>
    <t>Sydney United Sports Club was originally initiated by a group of Indian Australian enthusiasts in 2016 when they came together to form a cricket team that enroled in the Northern Suburbs Cricket Association's summer competition. We represent the local community in the Strathfield and Ku Ring Gai/ Killara region and surrounds, we participate in various community and multicultural social cricket competitions each year. We are seeking funding to enable our club to deliver a come and try event in Strathfield, specifically targeted towards females from multicultural communities.</t>
  </si>
  <si>
    <t>St Patricks Rugby Club Inc</t>
  </si>
  <si>
    <t>1. women's Training Equipment and Programs 2.Software, Register Upgrade.</t>
  </si>
  <si>
    <t>Hudson Park Oval</t>
  </si>
  <si>
    <t>1. Develop and implement training programs and purchase exercise equipment for our women's rugby team to improve their knowledge, skills and fitness and assisting in minimising the risk of injury.</t>
  </si>
  <si>
    <t>FUTURE LEADERS AUSTRALIA FOOTBALL CLUB INCORPORATED</t>
  </si>
  <si>
    <t>We are looking for any funds to support our club for organising summer game for local community with CALD background.</t>
  </si>
  <si>
    <t>Homebush Rd Strathfield 2135</t>
  </si>
  <si>
    <r>
      <rPr>
        <sz val="12"/>
        <color theme="1"/>
        <rFont val="Calibri"/>
        <family val="2"/>
      </rPr>
      <t>Fund will support Future Leaders Football Club for organising Football Summer League which is becoming more popular in diverse background community,especially for Chinese group.  We are challenged with accepting more players as it extends cost for club in 2024.
‍
We are expecting to increase 300 more players participating in 2024.</t>
    </r>
  </si>
  <si>
    <t>St Patrick's Rugby Club</t>
  </si>
  <si>
    <t>St Patrick's Rugby Club - Training and Gameday Safety Equipment Renewal</t>
  </si>
  <si>
    <t>Mitchell Rd Strathfield 2135</t>
  </si>
  <si>
    <t>We are looking to improve our safety equipment used at training and on gameday. Our diverse playing group will benefit from this project, which includes men aged 18 to 50 and women aged 18 to 30. The equipment could also be used for our associated junior rugby club.</t>
  </si>
  <si>
    <t>Swim Coaches and Teachers Australia - NSW Branch.</t>
  </si>
  <si>
    <t>Deliver  Educational Course for NSW swim Coaches and swim Teachers</t>
  </si>
  <si>
    <t>Underwood Rd Drummoyne 2140</t>
  </si>
  <si>
    <r>
      <rPr>
        <sz val="12"/>
        <color theme="1"/>
        <rFont val="Calibri"/>
        <family val="2"/>
      </rPr>
      <t>Provide educational opportunities to empower current and emerging swim coaches and swim teachers. 
‍
Offer opportunities for further education and leadership which are cost effective, accessible, inspiring and welcoming. 
‍
 Deliver base level coaching courses, more advanced qualifications, and elite level mentoring coaches to coaches and teachers coming up through the ranks.</t>
    </r>
  </si>
  <si>
    <t>SYDNEY UNITED SPORTS CLUB INC</t>
  </si>
  <si>
    <t xml:space="preserve"> Drummoyne 2140</t>
  </si>
  <si>
    <t>We represent the local community in the Strathfield and Ku Ring Gai/ Killara region and surrounds, we participate in various mainstream and multicultural social cricket competitions each year. We are seeking funding to enable our club to purchase much-needed player equipment, jerseys and club development training.</t>
  </si>
  <si>
    <t>ENFIELD ROVERS SOCCER CLUB INCORPORATED</t>
  </si>
  <si>
    <t>Advancing Enfield in 2026</t>
  </si>
  <si>
    <t>STRATHFIELD JUNIOR SOCCER CLUB INC</t>
  </si>
  <si>
    <t>Team Shelters</t>
  </si>
  <si>
    <t>Sydney United Sports Club</t>
  </si>
  <si>
    <t>Cronulla Seagulls Football Club</t>
  </si>
  <si>
    <t>Synthetic Cricket Pitch Covers</t>
  </si>
  <si>
    <t>Woolooware Oval</t>
  </si>
  <si>
    <t>This project focuses on replacing the old synthetic grass covers that are used during the winter season to cover the cricket pitch in the middle of Woolooware Oval. The current covers come in 8 rolls and are starting to degrade making their use unsafe for footballers and park users during the winter months. Included in this request is a new storage rack and moving rollers to ensure our volunteers who raise and lay these covers each year do not injure themselves (our current covers are needed to be pulled behind a car to get into place).</t>
  </si>
  <si>
    <t>Cronulla Sutherland District Rugby Football League Referees Association</t>
  </si>
  <si>
    <t>Communications Gear</t>
  </si>
  <si>
    <t>Sutherland Oval</t>
  </si>
  <si>
    <t>We would like to purchase on field communication gear to enable us to coach our referees to become better referees. These would be sued both at training and during the game.</t>
  </si>
  <si>
    <t>Cronulla Caringbah Sharks JRLFC</t>
  </si>
  <si>
    <t>Canteen Upgrade</t>
  </si>
  <si>
    <t>Cronulla High School Playing Fields</t>
  </si>
  <si>
    <t>Our club has been a pillar of the local community since 1952. We have been a very successful club and have recently grown to over 800 registered players, volunteers and others. We have been operating in the same canteen for close to 10 years and we have the same fridges, ovens and other items that we did 10 years ago We would like to upgrade our canteen and bring into the 2022 world with new fridges, ovens, microwaves, dishwashers and new cooking aids (deep fryer etc).</t>
  </si>
  <si>
    <t>Sutherland Shire Junior Cricket Association</t>
  </si>
  <si>
    <t>Branded Shade Gazebos for Rep Teams and Gala Days</t>
  </si>
  <si>
    <t>Glenn McGrath Oval</t>
  </si>
  <si>
    <t>Sun Shelter is always in short supply at sporting ovals. We need to supply shelter for teams and scorers from the sun to become a sun-safe organisation and to help players escape the heat of Summer. This shows that we take the health of our players seriously. Having branded shelters will be a great way to publicise the Association at Try Cricket Days, Gala Days or at other events where it is essential to be recognisable and be able to promote the Association at non-cricket events.</t>
  </si>
  <si>
    <t>St Patricks Sports Club</t>
  </si>
  <si>
    <t>Supporting Girls into Baseball</t>
  </si>
  <si>
    <t>Waratah Oval</t>
  </si>
  <si>
    <t>St Pats Baseball Club alongside other organisations has noticed the gap in girls taking up the sport and then staying to enjoy the sport later in life. St Pats is a family-orientated club with strong community roots and has worked to build connections with local youth services. We intend to address barriers to girls playing baseball by managing the costs which prevent them from playing. We intend to offer equipment alongside supported training programs to increase capacity and build young baseball stars for the future.</t>
  </si>
  <si>
    <t>Engadine Bowling &amp; Recreation Club Ltd</t>
  </si>
  <si>
    <t>Small Size Beginner Bowls for Women and Kids</t>
  </si>
  <si>
    <t>To help encourage more women and children to take up the sport of Lawn Bowls we are looking at purchasing 10 sets of small size Lawn Bowls.</t>
  </si>
  <si>
    <t>Sutherland Shire Canoe Club</t>
  </si>
  <si>
    <t>Paddle With Confidence Program</t>
  </si>
  <si>
    <t>Burnum Burnum Sanctuary</t>
  </si>
  <si>
    <t>Our aim is to get people off their couch, outside enjoying the benefits of paddling in a safe environment supported by our qualified coaches and paddle guides. Phase 1, the purchase of two very stable single skis suitable for beginner/novice paddlers, is complete. We’re seeking funding for phase 2, the acquisition of a stable double ski. This will reduce the barriers to participation for paddlers from all walks of life, ages &amp; abilities who: lack the confidence to get out on the water by themselves; have special needs requiring on-water support; don’t have the financial resources to own paddle gear.</t>
  </si>
  <si>
    <t>Como-Jannali JRLFC</t>
  </si>
  <si>
    <t>Celebrating Indigenous Round 2022</t>
  </si>
  <si>
    <t>Scylla Bay oval</t>
  </si>
  <si>
    <t>In line with the OFFICE OF SPORT Strategic Plan 2020 -24 Como Junior Rugby League Football are exited and willing to participate and focus on areas within the plan.  This specific program will be primarily focusing on the indigenous round. The club at present has approximately 500 players and approximately 50 players that identify as indigenous, The project will start at the commencement of the season with Indigenous (FIRST NATION) awareness and respecting and learning new ways to grow in a positive way with new and current indigenous players and families. Full commit celebrating indigenous with dignity and pride.</t>
  </si>
  <si>
    <t>Cronulla Youth Weight Training Association  (CYWTA)</t>
  </si>
  <si>
    <t>Projects  New Carpet  Attract  Wider Range and Diversity of Members</t>
  </si>
  <si>
    <t>CYWTA  Gunnamatta Park</t>
  </si>
  <si>
    <t>CYWTA’s existing floor covering consists of rubber squares laid over a wooden floor is over 15 years old.  With the member traffic it is worn and needs replacing.</t>
  </si>
  <si>
    <t>Sandy Point Dragons Incorporated</t>
  </si>
  <si>
    <t>Junior Paddling Program</t>
  </si>
  <si>
    <t>Sandy Point</t>
  </si>
  <si>
    <t>Equipment for junior paddlers including carbon fibre paddles, paddle bag to carry team paddles to regattas, and life jackets. The new paddles will be team paddles provided to junior paddlers (under 18) for training and regattas. The life jackets are provided to junior paddlers for training, and are a requirement at the National Championships that all juniors wear life jackets.</t>
  </si>
  <si>
    <t>Cronulla Sharks Boardriders</t>
  </si>
  <si>
    <t>Education, Training  and Support of Junior members</t>
  </si>
  <si>
    <t>Dunningham Park , Nth Cronulla Beach</t>
  </si>
  <si>
    <t>CSB would like to further our support junior surfing and their families by offerring</t>
  </si>
  <si>
    <t>Surfing Sutherland Shire</t>
  </si>
  <si>
    <t>First Aid and Shark Attack Response Training for surfers</t>
  </si>
  <si>
    <t>Cronulla Beach</t>
  </si>
  <si>
    <t>This project is being undertaken to train at least one representative from each of the eleven surfing clubs in Sutherland Shire to meet eligibility for insurance cover in 2023 and enable professional response in the event of an incident.</t>
  </si>
  <si>
    <t>EBC Cronulla Incorporated</t>
  </si>
  <si>
    <t>Competition / Event</t>
  </si>
  <si>
    <t>Cronulla Beach and surrounds</t>
  </si>
  <si>
    <t>EBC will provide the necessary personnel and equipment support to conduct a major surfing event and competition to enhance our members experiences and skill. Invitations will also be sent to local and interstate surfing boardriders clubs and communities</t>
  </si>
  <si>
    <t>Sylvania Bowling Club co-operative Ltd</t>
  </si>
  <si>
    <t>Bowling Green Access Upgrade</t>
  </si>
  <si>
    <t>Sylvania Bowling Club</t>
  </si>
  <si>
    <t>The installation of poles around the bowling green to assist older and slightly disabled bowlers gaining access onto and off the green when playing bowls.</t>
  </si>
  <si>
    <t>St John Bosco Youth Centre</t>
  </si>
  <si>
    <t>Canteen Bbq Refurbishment</t>
  </si>
  <si>
    <t>Heathcote Oval</t>
  </si>
  <si>
    <t>The Club needs to purchase a new BBQ for our canteen as our current one has broken down and no longer meets the needs of our expanding Club</t>
  </si>
  <si>
    <t>Menai Hawks Netball Club</t>
  </si>
  <si>
    <t>Junior Teams Health, Fitness and Skills Clinics</t>
  </si>
  <si>
    <t>Barden Ridge Netball courts</t>
  </si>
  <si>
    <t>Three years of interrupted netball seasons due to COVID has impacted the levels of motivation, fitness and skills of our junior teams which may impact their long term commitment. Our Junior Teams Clinics aims to reignite our players' commitment to netball by engaging current and former elite netball players based in Sydney who play in Suncorp Super Netball to run skills clinics. Each of our 18 junior teams will have an extended training session with these players. Additionally, they will also run position specific clinics. Finally, pre-season fitness sessions and healthy eating and well being information will be included.</t>
  </si>
  <si>
    <t>Sylvania Heights Community &amp; Youth Club Inc.</t>
  </si>
  <si>
    <t>Sylvania Calisthenics Coach Development &amp; Dance Performance Event</t>
  </si>
  <si>
    <t>Sylvania Heights Community &amp; Youth Club Inc</t>
  </si>
  <si>
    <t>Calisthenics is a national, predominantly female dancesport that is currently very small in NSW. Utilizing nationally approved resources and trainers would provide our accredited Level 1 coaches and upcoming cadets the opportunity to update their coaching skills and deliver an improved level of training for participants. To maximise the benefit, we would run a competitive, showcase performance event on the same weekend, which would both promote our community presence to generate new members and increase the participation of current dancers by providing access to a performance opportunity that is only otherwise available to them through interstate travel.</t>
  </si>
  <si>
    <t>Southside Malibu Club Cronulla INC</t>
  </si>
  <si>
    <t>Core equipment replacement</t>
  </si>
  <si>
    <t>Wanda beach, Cronulla</t>
  </si>
  <si>
    <t>Replace worn out equipment. Much of the club's equipment is 10+ years old. In January 2022 our club equipment trailer was damaged and began letting in water. The large amount of rain that fell this year wound up accelerating the rate of decay for much of the club equipment that was stored in the trailer. Metal items in particular have become very rusty. Our trailer has since been fixed, but many of our items have been ruined.</t>
  </si>
  <si>
    <t>Miranda RSL Youth Club</t>
  </si>
  <si>
    <t>Miranda RSL Youth Club Trampoline and Double Mini Bed Replacement</t>
  </si>
  <si>
    <t>Miranda Youth Centre</t>
  </si>
  <si>
    <t>As the only registered Gymnastics NSW trampoline gymnastics program in the area, Miranda RSL Youth Club provides gymnastic trampoline programs for recreational, competitive and school based sport athletes and disability groups. These beds will replace the current dilapidated beds on our essential trampoline and double mini trampoline equipment, which are used in every training session, to ensure safe training/competition facilities.</t>
  </si>
  <si>
    <t>Illawong Menai Cricket Club</t>
  </si>
  <si>
    <t>Casuarina Oval Storage Container</t>
  </si>
  <si>
    <t>Casuarina Oval, Alfords Point, NSW</t>
  </si>
  <si>
    <t>Purchase, installation and fitout of a used shipping container adjacent to existing cricket nets. Used for storage of heavy and cumbersome training equipment.</t>
  </si>
  <si>
    <t>Garie Boardriders Incorporated</t>
  </si>
  <si>
    <t>Garie Boardriders Club Trailer.</t>
  </si>
  <si>
    <t>Garie Beach</t>
  </si>
  <si>
    <t>Purchase of Registered Trailer to transport club equipment to beaches other than Garie Beach.</t>
  </si>
  <si>
    <t>Cronulla Sharks Netball Club Incorporated</t>
  </si>
  <si>
    <t>Disadvantage Netball programme</t>
  </si>
  <si>
    <t>Bellingara Netball</t>
  </si>
  <si>
    <t>To fund disadvantaged players with registration, u forms and annual clinics</t>
  </si>
  <si>
    <t>Bundeena Maianbar Football Club</t>
  </si>
  <si>
    <t>Upgrade Clubhouse Perimeter</t>
  </si>
  <si>
    <t>43 Liverpool St Heathcote 2230</t>
  </si>
  <si>
    <t>To upgrade the severely degraded decking utilised by all players and supporters in the perimeter of our club house and canteen</t>
  </si>
  <si>
    <t>CRONULLA BOWLS CLUB</t>
  </si>
  <si>
    <t>NON SLIP PLAYING EQUIPMENT upgrade for safety</t>
  </si>
  <si>
    <t>Croydon St Cronulla 2230</t>
  </si>
  <si>
    <t>Bowls is an outdoor activity undertaken on a grass surface with compulsory standing matting at delivery of bowl  The surface and base on the matting is prone to wear after excessive use . The worn surface  results in slippage  and can  become unsafe particularly to aged participants .</t>
  </si>
  <si>
    <t>Cronulla Sutherland Water Polo Club</t>
  </si>
  <si>
    <t>Womens Water Polo Playing Equipment</t>
  </si>
  <si>
    <t xml:space="preserve"> Heathcote 2232</t>
  </si>
  <si>
    <t>We need to order 120 size 4 balls and rehabilitation equipment for our women's programs. AS the current is not fit for purpose for use by the women's junior and senior programs.</t>
  </si>
  <si>
    <t>Engadine Eagles Netball Club</t>
  </si>
  <si>
    <t>Purchase of new equipment</t>
  </si>
  <si>
    <t>22R Ferntree Rd Heathcote 2233</t>
  </si>
  <si>
    <r>
      <rPr>
        <sz val="12"/>
        <color theme="1"/>
        <rFont val="Calibri"/>
        <family val="2"/>
      </rPr>
      <t>Purchase of new equipment particularly balls to help our players learn new skills, drills, fitness and enhance performance and strength.
‍
With new equipment will assist in planning sessions with new drills and skills taught and to keep the training sessions interesting and fun to cater for beginners to advanced players.</t>
    </r>
  </si>
  <si>
    <t>Flames Netball Club</t>
  </si>
  <si>
    <t>Training and Playing Equipment</t>
  </si>
  <si>
    <t xml:space="preserve"> Holsworthy 2234</t>
  </si>
  <si>
    <t>Purchase urgently needed training and playing equipment for the 2024 season.</t>
  </si>
  <si>
    <t>Skills Workshop</t>
  </si>
  <si>
    <t>Skills workshops aimed to provide skills to coaches and to our players looking to improve the match performance.  We expect coaches to feel more confident in delivering their training sessions, and for our players to feel more confident when playing, with the ultimate objective that everyone returns to the sport.</t>
  </si>
  <si>
    <t>Georges River Football Club</t>
  </si>
  <si>
    <t>Female Football Gala</t>
  </si>
  <si>
    <t>88R Como Rd Miranda 2225</t>
  </si>
  <si>
    <t>We would like to run a Gala events/coaching nights to encourage more females to play football.  We will also offer coaching clinics so more female parents/players can upskill and take on a volunteer coaching role, this is one of the aims of our club to increase female coach participation.</t>
  </si>
  <si>
    <t>Joeys Netball Club Inc</t>
  </si>
  <si>
    <t>Improving Equipment and Skills Training for Coaches for Females in Grassroots Netball</t>
  </si>
  <si>
    <t>11 Tiranna Pl Miranda 2225</t>
  </si>
  <si>
    <t>Joeys wishes to increase player skill, development and overall engagement by providing the correct equipment without increasing the financial commitment for players. Equipment includes the provision of balls, training bibs,  and targeted equipment for increasing skill, complemented by coaching development clinics so we can continue to develop our players.</t>
  </si>
  <si>
    <t>Junior teams clinics</t>
  </si>
  <si>
    <t>Our Junior Teams Clinics aims to develop our coaches' and our players' netball skills, by engaging current and former elite netball players based in Sydney who play in Suncorp Super Netball to run skills clinics. Each of our 20 junior teams will have an extended training session with these players.</t>
  </si>
  <si>
    <t>Replace sports equipment</t>
  </si>
  <si>
    <t>Menai Hawks netball club needs to replace ageing equipment to support our teams to train and play netball.</t>
  </si>
  <si>
    <t>Port Hacking Croquet Club Inc</t>
  </si>
  <si>
    <t>Poor Playing Surface -  Move to Self Sufficiency through appropriate and efficient equipment.</t>
  </si>
  <si>
    <t>184 Gannons Rd Cronulla 2229</t>
  </si>
  <si>
    <r>
      <rPr>
        <sz val="12"/>
        <color theme="1"/>
        <rFont val="Calibri"/>
        <family val="2"/>
      </rPr>
      <t>Appropriate green-keeping equipment will provide us with the ability to perform regular lawn maintenance through member volunteers. As our No1 expense, insourcing will improve outcomes, reduce costs, ensure our fields are accessible, safe, and well-maintained. 
‍
Members and visitors will better enjoy the experience, costs will reduce, outcomes will improve membership.</t>
    </r>
  </si>
  <si>
    <t>Port Hacking Open Sailing Club Inc.</t>
  </si>
  <si>
    <t>SAFE LIFTING DAVIT FOR JUNIOR SAILORS TRAINING RIB</t>
  </si>
  <si>
    <t>226B Attunga Rd Cronulla 2228</t>
  </si>
  <si>
    <t>Installation of a portable lifting davit on the club owned deck rigging-area to launch &amp; retrieve the clubs RIB (rigid inflatable boat) used for Junior Sailing. Current method of launching/retrieving the RIB is performed by physically dragging the boat up/down the pontoon ramp which has inherent dangers to our volunteers.</t>
  </si>
  <si>
    <t>Sandshoes Boardriders Club</t>
  </si>
  <si>
    <t>Upgrade equipment, promotional materials and website to boost community presence and participation.</t>
  </si>
  <si>
    <t>Jibbon St Cronulla 2230</t>
  </si>
  <si>
    <r>
      <rPr>
        <sz val="12"/>
        <color theme="1"/>
        <rFont val="Calibri"/>
        <family val="2"/>
      </rPr>
      <t>This Sandshoes Boardriders Club project is a one year plan to: 
‍
(A) increase participation in surfing competitions via website and signage upgrades; 
‍
(B) support the quality of monthly pointscore events with LiveHeats; and, 
‍
(C) enhance the financial stability and equipment within our community club by funding a trailer replacement.</t>
    </r>
  </si>
  <si>
    <t>Enhancing Dragon Boat Experience for Increased Community Participation &amp; Competitivness</t>
  </si>
  <si>
    <t>1 St George Cres Holsworthy 2172</t>
  </si>
  <si>
    <t>Seeking support for essential equipment upgrades to foster increased regular and ongoing participation within the community. The proposed project encompasses new equipment for enhanced strength and endurance; optimise coaching during training; addresses safety concerns; improve the longevity of boats; and improve competitive racing.</t>
  </si>
  <si>
    <t>SLC AQUADOT SWIM TEAM INCOPORATE</t>
  </si>
  <si>
    <t>Swim League Event</t>
  </si>
  <si>
    <t>1 Rawson Ave Heathcote 2232</t>
  </si>
  <si>
    <t>Swim League is a team-based competition. There are no qualifying times needed to take part and no official timing on the day. Instead, swimmers of all abilities race to score points for their team. The team with the most points at the end of the match is the winner.</t>
  </si>
  <si>
    <t>Southern Districts Rugby Club Limited</t>
  </si>
  <si>
    <t>Equipment support for women rugby players at Southern Districts Rugby Club</t>
  </si>
  <si>
    <t>223B Belgrave Espl Miranda 2224</t>
  </si>
  <si>
    <t>Southern Districts Rugby Club will purchase gym equipment and tackle bags to support the club's women's 15-a-side in their debut season in the premier Sydney Rugby Union competition, the Jack Scott Cup. The gym equipment and tackle bags will support the players physical preparation for ongoing participation.</t>
  </si>
  <si>
    <t>ST JOHN BOSCO BRAVES BASEBALL CLUB</t>
  </si>
  <si>
    <t>ZOOKA MACHINE RENEWAL</t>
  </si>
  <si>
    <t>Wilson Pde Heathcote 2233</t>
  </si>
  <si>
    <t>Junior players utilise a ZOOKA Machine that propels a baseball towards the batter at a consistent speed. This is the first introduction to a "live" baseball. Our two machines are nearing the end of life period recently repairing one. We have three teams that need these machines for competition play</t>
  </si>
  <si>
    <t>St John Bosco Youth Centre Cricket Club</t>
  </si>
  <si>
    <t>Application by St John Bosco Youth Centre Cricket Club</t>
  </si>
  <si>
    <t xml:space="preserve"> Heathcote 2233</t>
  </si>
  <si>
    <t>As a grassroots community club representing players from ages 5 to 60+ across junior and senior cricket in the Sutherland Shire, we are applying for this grant to procure new age and gender appropriate equipment to facilitate the all inclusive participation and enjoyment of cricket by current and new players.</t>
  </si>
  <si>
    <t>St Josephs JRLFC Incorporated</t>
  </si>
  <si>
    <t>Clubouse PA System</t>
  </si>
  <si>
    <t>421 Princes Hwy Miranda 2232</t>
  </si>
  <si>
    <t>Supply and installation of a PA system at the Club's Kareela Oval Clubhouse.  There is a high demand for this upgrade of Club facilities to enable announcements to be made during game days to community members, as well as to support events such as outdoor functions that are regularly held.</t>
  </si>
  <si>
    <t>Sutherland District Hockey Club</t>
  </si>
  <si>
    <t>Field Sweeper</t>
  </si>
  <si>
    <t>75 Sylvania Rd Miranda 2228</t>
  </si>
  <si>
    <t>Currently we have a grounds man using a vacuum weekly and three times a year pay an external company to come in and clean the surface. We would like to purchase a vacuum sweeper so we can maintain the field when needed and prolong the life of the surface.</t>
  </si>
  <si>
    <t>Taren Point Titans JRLFC</t>
  </si>
  <si>
    <t>Player and trainer training</t>
  </si>
  <si>
    <t>136 Taren Point Rd Miranda 2229</t>
  </si>
  <si>
    <t>Training trainers and players is vital for skill development, fostering excellence, and promoting sportsmanship, contributing to community engagement and overall well-being.</t>
  </si>
  <si>
    <t>Cronulla Bowls Club</t>
  </si>
  <si>
    <t>Get Them In and Keep Them Going</t>
  </si>
  <si>
    <t>CC Sharks Clubhouse Upgrade</t>
  </si>
  <si>
    <t>Cronulla Sailing Club Ltd</t>
  </si>
  <si>
    <t>Learn to Sail Safety Equipment</t>
  </si>
  <si>
    <t>Cronulla Seagulls MiniRoos Goal Replacement</t>
  </si>
  <si>
    <t>Cronulla Triathlon Club</t>
  </si>
  <si>
    <t>Equipment purchases for Junior Loan Program</t>
  </si>
  <si>
    <t>Grays Point Soccer Club</t>
  </si>
  <si>
    <t>Procurement of 10 mini Porta Goals goals</t>
  </si>
  <si>
    <t>Engadine Bowling Club</t>
  </si>
  <si>
    <t>Locker room upgrade</t>
  </si>
  <si>
    <t>Engadine Eagles Football Club</t>
  </si>
  <si>
    <t>New Equipment and furniture for our ever growing club</t>
  </si>
  <si>
    <t>New Balls and Coach Handbook</t>
  </si>
  <si>
    <t>Barden Ridgebacks Netball Incorporated</t>
  </si>
  <si>
    <t>Project Play with Confidence</t>
  </si>
  <si>
    <t>Provide essential equipment for players and umpires</t>
  </si>
  <si>
    <t>AQUINAS HOLY FAMILY COLTS JUNIOR RUGBY LEAGUE CLUB COLTS</t>
  </si>
  <si>
    <t>Point of sale upgrade</t>
  </si>
  <si>
    <t>COMO JANNALI FC INCORPORATED</t>
  </si>
  <si>
    <t>Como-Jannali FC Joeys Academy</t>
  </si>
  <si>
    <t>Uniform purchase</t>
  </si>
  <si>
    <t>Georges River Football Club Incorporated</t>
  </si>
  <si>
    <t>Supply and installation of a new and upgraded PA system</t>
  </si>
  <si>
    <t>Joeys Netball Club</t>
  </si>
  <si>
    <t>Improving Participation of Young Girls and Women in Grassroots Netball</t>
  </si>
  <si>
    <t>MIRANDA Magpies Football Club Incorporated</t>
  </si>
  <si>
    <t>Football Goals for New Field Development</t>
  </si>
  <si>
    <t>Sutherland Shire Football Association</t>
  </si>
  <si>
    <t>Purchase and installation of Scoreboard</t>
  </si>
  <si>
    <t>Sloths Dragonboat Club</t>
  </si>
  <si>
    <t>Sloths Dragonboat Safety Upgrade</t>
  </si>
  <si>
    <t>Bank Street, Pyrmont</t>
  </si>
  <si>
    <t>SLOTHS Dragonboat Club, established in 2000, based in Pyrmont and is one of Sydney’s most popular clubs, active in local, NSW, Nationals and World Championship Regatta events.</t>
  </si>
  <si>
    <t>City of Sydney Basketball Association</t>
  </si>
  <si>
    <t>City of Sydney Basketball Association Coaching Program</t>
  </si>
  <si>
    <t>Alexandria Basketball Stadium</t>
  </si>
  <si>
    <t>Course Accreditation/Education for City of Sydney Basketball Association Coaches on Intellectual Disabilities. Includes a face-to-face 3-4 hour workshop with Special Olympics Australia. Following the workshop, running an inclusive weekly one and a half hour training session specifically for Intellectual Disabilities, to cater their needs best.</t>
  </si>
  <si>
    <t>SLOTHS Dragonboat Club</t>
  </si>
  <si>
    <t>Sloths Fitness Improvement Program</t>
  </si>
  <si>
    <t>Alexandria Rovers JRLFC Inc</t>
  </si>
  <si>
    <t>Over 35 Masters Rugby League Gala Day</t>
  </si>
  <si>
    <t>Erskineville Oval</t>
  </si>
  <si>
    <t>The event is to have men over 35 to come together and connect through football but also learn a little bit more about mental health and prostrate cancer, two things that men generally don't talk about with their mates</t>
  </si>
  <si>
    <t>Sydney CBD Squash Club Inc</t>
  </si>
  <si>
    <t>Sydney CBS "Squash Girls Can" University Participation Program 2022</t>
  </si>
  <si>
    <t>Sydney University Sports &amp; Acquatic Centre</t>
  </si>
  <si>
    <t>Squash Girls can is a programme designed by Squash Australia to introduce female university students to the game of squash, a sport that is ready made to fit into a students fragmented daily schedule and a sport that will fit in well once they enter the business world</t>
  </si>
  <si>
    <t>Wett Ones Swimming Club Inc</t>
  </si>
  <si>
    <t>Australian Queer Aquatics Festival - timing equipment</t>
  </si>
  <si>
    <t>Sydney University Sports and Aquatic Centre</t>
  </si>
  <si>
    <t>Wett Ones Swimming Club is the largest Masters Swimming affiliated club in Australia and is hosting an international aquatics festival as part of Sydney World Pride in March 2023. It will have swimming, including Multi Class participation, water polo and ocean swim events. We are aiming to make the Australian Queer Aquatics Festival (aquafest.org.au) an annual event, timed with the Sydney Gay and Lesbian Mardi Gras. We will need timing equipment for the swimming competition. We would also use the equipment for Masters Swimming NSW competitions, intra club competition and training. We would also lend the equipment to other clubs.</t>
  </si>
  <si>
    <t>Pacific Dragons Dragon Boat and Outrigger Canoe Club</t>
  </si>
  <si>
    <t>Pacific Dragons Outrigger Canoe upgrade</t>
  </si>
  <si>
    <t>Glebe Foreshore</t>
  </si>
  <si>
    <t>A new Matahina outrigger canoe to enhance racing opportunities and increase participation</t>
  </si>
  <si>
    <t>Newtown Swans Juniors Australian Football Club</t>
  </si>
  <si>
    <t>Alan Davidson Oval Portable Scoreboard</t>
  </si>
  <si>
    <t>Alan Davidson Oval</t>
  </si>
  <si>
    <t>The current scoreboard at Alan Davidson Oval, home of Newtown Swans Junior AFL Club, has been in place since the oval opened in 2003. It is obsolete, essential parts are no longer manufactured, and the scoreboard cannot display accurate scoring. Junior AFL, including junior girls AFL, is played 6 months of the year competitively. Without an effectively functioning scoreboard, players cannot follow the score, and the club is at a disadvantage. It may struggle to retain/attract community players, including girls. Additionally, some junior games are played on the oval simultaneously, and a portable scoreboard is required to accommodate this.</t>
  </si>
  <si>
    <t>Different Strokes Dragon Boat Club</t>
  </si>
  <si>
    <t>Dragon Boat Training Equipment Upgrade</t>
  </si>
  <si>
    <t>Blackwattle Bay</t>
  </si>
  <si>
    <t>Equipment upgrade for Different Strokes Dragon Boat Club will include rate watches, anchors for water training session, speed coach GPS, safety lights and dragon boat paddles. The upgrade will allow the community, in particular the club's members and to-be members to train with up to date technology and equipment that will enhance the team's performance in state and national racing. The equipment will benefit all participants of the sport - the coaches, sweeps and paddlers.</t>
  </si>
  <si>
    <t>Glebe RLFC Inc</t>
  </si>
  <si>
    <t>Wentworth Park portable scoreboard</t>
  </si>
  <si>
    <t>Wentworth Park Sporting Complex</t>
  </si>
  <si>
    <t>To fund the purchase of a portable digital scoreboard for Wentworth Park Sporting Complex to enable us to play at the venue in NSWRL major competitions. There is currently no scoreboard.</t>
  </si>
  <si>
    <t>Dragons Abreast Sydney</t>
  </si>
  <si>
    <t>Marquee</t>
  </si>
  <si>
    <t>Bank St Pyrmont</t>
  </si>
  <si>
    <t>Transportable &amp; portable Marquee with team log printing to erect at Regattas. Regatta events typically occur for numerous hours and it is critical to have a gathering place and provide sun protection for team members. Logo printing proposed to enhance the marketing activities of the club identifying Dragons Abreast Sydney. The club typically appears at Regattas held across NSW including Dolbroyd Point, Penrith, Orange, Wauchope, Shellharbour, Darling Harbour as well as local activities at the training venue of Bank St Pyrmont. The club currently does not have a branded Marquee.</t>
  </si>
  <si>
    <t>New Member drive</t>
  </si>
  <si>
    <t>Dragons Abreast Sydney was formed in 2003 and have had in excess of 100 members at its peak. Due to Covid, retirement from the sport, other commitments, health concerns or members passing away, our current membership stands at 26 and we are heavily focused on attracting and retaining new members for the longer term survival of the club and be the Sydney based face of Dragons Abreast, a sport for both survivors and supports of Breast Cancer to participate in the fun and team building sport of Dragon Boating.</t>
  </si>
  <si>
    <t>Moore Park Tigers Junior Australian Football Club Inc</t>
  </si>
  <si>
    <t>Uniform and equipment to support team volunteers</t>
  </si>
  <si>
    <t>Surry Hills</t>
  </si>
  <si>
    <t>To improve the club’s community presence and to make volunteering more appealing by providing proper uniform and equipment required for the volunteers to provide training and gamedays for the participants.</t>
  </si>
  <si>
    <t>ACCA (Australian Chinese Communication Association) Dragon Boat Racing Team</t>
  </si>
  <si>
    <t>Race Fees for Italy</t>
  </si>
  <si>
    <t>5 Bank St Sydney 2009</t>
  </si>
  <si>
    <t>ACCA has qualified to represent Australia in Italy, September 2024 in the International Club Crew Championships. To better support our club members and reduce financial barriers, we are looking to subsidize our race entry fees for the season as much as possible to ensure the maximum attendance and participation possible.</t>
  </si>
  <si>
    <t>Take ACCA to Italy - Performance Training Building</t>
  </si>
  <si>
    <t xml:space="preserve"> Sydney 2009</t>
  </si>
  <si>
    <t>ACCA has qualified to represent Australia in Italy, September 2024 in the International Club Crew Championships. To better align our club to complete at this elite level we are needing additional equipment and training resources to guarantee all our members have equal opportunity to complete and not have financial barriers</t>
  </si>
  <si>
    <t>Club Communication and Engagement Project</t>
  </si>
  <si>
    <t>Waterfront Dr Balmain 2040</t>
  </si>
  <si>
    <t>Complete redesign of club website to make it mobile-friendly and provide more information to new and current members. Replace outdated club phone to maintain point of contact for enquiries and utilise new technology for content capture and utilisation.</t>
  </si>
  <si>
    <t>Coogee Triathlon Club</t>
  </si>
  <si>
    <t>Swimming Development Program</t>
  </si>
  <si>
    <t>Chalmers St Sydney 2010</t>
  </si>
  <si>
    <t>6 week stroke correction program with a specialised swim coach for non-confident swimmers and new club members seeking to improve their freestyle stroke. Funding would cover equipment (go-pro hire, paddles, kick board, pull buoys) and lane hire for these sessions. Plus a 16 week training plan for all members.</t>
  </si>
  <si>
    <t>CPEC Members Club Inc</t>
  </si>
  <si>
    <t>SJ 2024 Tech Uplift Project</t>
  </si>
  <si>
    <t xml:space="preserve"> Sydney 2021</t>
  </si>
  <si>
    <t>Enhancing the technology equipment used by the club  at competition events. Competitive showjumping utilises electronic timers and screens to ensure a rider’s round is accurately timed.  The club has purchased electronic timers. For the timers to operate the club requires funds for an iPad and a display screen.</t>
  </si>
  <si>
    <t>Dgen Squash Club</t>
  </si>
  <si>
    <t>Sporting Schools Squash Stars Program</t>
  </si>
  <si>
    <t xml:space="preserve"> Cronulla 2000</t>
  </si>
  <si>
    <r>
      <rPr>
        <sz val="12"/>
        <color theme="1"/>
        <rFont val="Calibri"/>
        <family val="2"/>
      </rPr>
      <t>Squash Stars in Schools. 
‍
Also intend to expand this program to 
‍
Squash from the Mosque and Mixed Ability Squash, 
‍
Our demonstration court fits perfectly with these programs. as we are able to take the sport to different venues and  it is easily accessible by wheel chairs.</t>
    </r>
  </si>
  <si>
    <t>Gadigal Warriors Sporting &amp; Youth Services Club inc</t>
  </si>
  <si>
    <t>Masters Rugby League Participation</t>
  </si>
  <si>
    <t xml:space="preserve"> Newtown 2043</t>
  </si>
  <si>
    <t>Field a team in the Alexandria Rovers Masters Rugby League Gala Day, and have our players attend the mental health workshops</t>
  </si>
  <si>
    <t>GLEBE JUNIOR AUSTRALIAN FOOTBALL CLUB INC</t>
  </si>
  <si>
    <t>Glebe Greyhounds Girls Jersey Purchase</t>
  </si>
  <si>
    <t>8 Chapman Rd Balmain 2038</t>
  </si>
  <si>
    <t>We are seeking to improve the experience of the girls teams by purchasing jerseys designed for girls to take into account different body types to boys. We believe this will increase our retention rate of girls players but also grow our girls numbers as they feel included and catered for.</t>
  </si>
  <si>
    <t>GOSFORD WATER POLO CLUB INCORPORATED</t>
  </si>
  <si>
    <t>Women in Waterpolo</t>
  </si>
  <si>
    <t xml:space="preserve"> Gosford </t>
  </si>
  <si>
    <t>Supporting the growth of girls and women in water polo through active playing coaching and refereeing.</t>
  </si>
  <si>
    <t>Moore Park Tigers Junior Australian Football Club Incorportated</t>
  </si>
  <si>
    <t>Advanced Coaching Training</t>
  </si>
  <si>
    <t>Cleveland St Sydney 2010</t>
  </si>
  <si>
    <t>We seek funding to elevate our local Junior AFL club by investing in coach development. This initiative aims to enhance player skills, teamwork, and overall performance throughout the season. The grant will provide coaching (coach-the-coach) programs to empower our coaches to inspire and enhance young talents on and off field</t>
  </si>
  <si>
    <t>Newtown Junior Australian Football Club</t>
  </si>
  <si>
    <t>Recruitment Campaign for Newtown Swans</t>
  </si>
  <si>
    <t>400 Sydney Park Rd Heffron 2015</t>
  </si>
  <si>
    <t>Newtown Swans will implement a recruitment drive, particularly among girls, to build our numbers and establish a sustainable base for the club's future growth.</t>
  </si>
  <si>
    <t>Sydney CBD "Squash girls Can" University Participation Program 2024</t>
  </si>
  <si>
    <t>Western Ave Newtown 2050</t>
  </si>
  <si>
    <r>
      <rPr>
        <sz val="12"/>
        <color theme="1"/>
        <rFont val="Calibri"/>
        <family val="2"/>
      </rPr>
      <t>Squash Girls Can is a programme designed by Squash Australia to introduce female
‍
university students to the game of squash, a sport that is ready made to fit into a students fragmented daily schedule and a sport that will fit in well once they enter the business world.</t>
    </r>
  </si>
  <si>
    <t>Sydney Stingers Water Polo</t>
  </si>
  <si>
    <t>2x Sydney Stingers Bootcamps</t>
  </si>
  <si>
    <t>17 Zetland Ave Heffron 2017</t>
  </si>
  <si>
    <t>Running 2x four week water polo boot camps where new recruits are introduced to the sport and the club in a fun, social and inclusive environment. Anyone in the community who can swim 1km in 30 minutes is welcome to participate.</t>
  </si>
  <si>
    <t>Sydney University Cricket Club</t>
  </si>
  <si>
    <t>Investing in modern game day scoring equipment to elevate the cricket experience of our female and LGBTQIA+ cricketers and supporters and increase visibility</t>
  </si>
  <si>
    <t xml:space="preserve"> Newtown 2050</t>
  </si>
  <si>
    <t>Our goal is to improve the playing experience of our female and LGBTQIA+ cricketers and be attractive to new players through the addition of important match day scoring equipment, improving the playing experience and external visibility of our efforts without imposing further on players and volunteers.</t>
  </si>
  <si>
    <t>Sydney Zodiacs Incorporated</t>
  </si>
  <si>
    <t>Safety of Junior Paddlers</t>
  </si>
  <si>
    <t>Bank St Sydney 2009</t>
  </si>
  <si>
    <t>We're committed to ensuring the safety of our paddlers by supplying personal flotation devices and night navigation lights for evening training (both mandatory safety requirements) and we need marquees for sun/rain protection during regattas. We need training for some emerging coaches to maintain integrity, safety and longevity for our club.</t>
  </si>
  <si>
    <t>The Sloths Dragon Boating Club</t>
  </si>
  <si>
    <t>Single Craft Paddling to Improve Dragon Boat Paddling and Increase Participation</t>
  </si>
  <si>
    <r>
      <rPr>
        <sz val="12"/>
        <color theme="1"/>
        <rFont val="Calibri"/>
        <family val="2"/>
      </rPr>
      <t>SLOTHS Dragon Boat Club, established in 2000 are active in local, National and World Championship Regatta events. 
‍
We would like to purchase two Allwave OC1s, specific to dragon boating, for the development and improvement in our paddlers and will allow coaches to work with individuals on improving their technique.</t>
    </r>
  </si>
  <si>
    <t>Glebe District Hockey Club</t>
  </si>
  <si>
    <t>Equipment, Training and Development</t>
  </si>
  <si>
    <t>Bunnerong Gymnastics Association Inc</t>
  </si>
  <si>
    <t>Safety Belt Equipment Installation</t>
  </si>
  <si>
    <t>Auskick promotion and equipment</t>
  </si>
  <si>
    <t>Redfern All Blacks RLFC</t>
  </si>
  <si>
    <t>Quality sporting experiences and improved access for underrepresented groups</t>
  </si>
  <si>
    <t>Alexandria Rovers JRLFC inc</t>
  </si>
  <si>
    <t>Purchase of Sports Camera for Playing and Training</t>
  </si>
  <si>
    <t>Sydney University soccer football club</t>
  </si>
  <si>
    <t>Gym equipment and programs for girls and women's</t>
  </si>
  <si>
    <t>WETT ONES SWIMMING CLUB INCORPORATED</t>
  </si>
  <si>
    <t>Wett Ones Club Social Events Marquee and Equipment Storage</t>
  </si>
  <si>
    <t>Wett Ones Swimwear &amp; Caps – Building Identity and Pride</t>
  </si>
  <si>
    <t>Bangladesh Super League</t>
  </si>
  <si>
    <t>BSL season 7.0</t>
  </si>
  <si>
    <t>Blackwattle Bay Dragon Boat Club</t>
  </si>
  <si>
    <t>Growing Together: Financial Support for Members and Club Expansion</t>
  </si>
  <si>
    <t>CPEC Members Club Incorporated</t>
  </si>
  <si>
    <t>Community Connect</t>
  </si>
  <si>
    <t>Star Pistol Club Inc</t>
  </si>
  <si>
    <t>Cumberland Street Range upgrade</t>
  </si>
  <si>
    <t>Sydney Tsunami Dragon Boat Club Incorporated</t>
  </si>
  <si>
    <t>Sydney Tsunami Dragon Boat Club Application for Safer Equipments</t>
  </si>
  <si>
    <t>Diamond Bay Bowling Club Ltd</t>
  </si>
  <si>
    <t>Community-based lawn bowls</t>
  </si>
  <si>
    <t>Diamond Bay Bowling Club</t>
  </si>
  <si>
    <t>Social bowling ("barefoot bowling") has become increasingly popular at Diamond Bay for people of all ages.  The Club has created a dedicated community space and provides all required equipment and instruction free of charge.  Currently the Club has a limited supply of dedicated equipment (lawn bowls) and very limited storage space.  This project will provide the necessary additional required bowls, safe outside storage boxes, and equipment to maintain the area where participants relax before and after bowling.</t>
  </si>
  <si>
    <t>Waverley Rugby Football and Sporting Club Inc</t>
  </si>
  <si>
    <t>Under 21s Development Program</t>
  </si>
  <si>
    <t>Waverley Park</t>
  </si>
  <si>
    <t>We are seeking funding to assist with the development of our under 21s rugby program for 2023. </t>
  </si>
  <si>
    <t>Eastern Suburbs Cricket Club</t>
  </si>
  <si>
    <t>Easts Cricket Club Girls Uniforms</t>
  </si>
  <si>
    <t>Waverley Oval</t>
  </si>
  <si>
    <t>Easts Cricket Club will purchase girls specific uniforms to increase girls participation for the 2023/24 season.</t>
  </si>
  <si>
    <t>Bronte Bowling Club</t>
  </si>
  <si>
    <t>Retractable Arm Awnings</t>
  </si>
  <si>
    <t>16 Wallace St Coogee 2024</t>
  </si>
  <si>
    <t>Installation of 5 retractable arm awnings that will provide weather resistant coverage for people playing bowls.</t>
  </si>
  <si>
    <t>EASTERN SUBURBS CRICKET CLUB (WAVERLEY INCORPORATED</t>
  </si>
  <si>
    <t>Rubber flooring for Waverley Oval changerooms</t>
  </si>
  <si>
    <t>49C Bondi Rd Coogee 2022</t>
  </si>
  <si>
    <t>The current Waverley Oval changerooms are tiled and can be very slippery for cricketers while wearing spikes. Rubber flooring will be laid in the change rooms which will make the surface much safer for participants and reduce the risk of injury.</t>
  </si>
  <si>
    <t>Sydney Roosters</t>
  </si>
  <si>
    <t>Volunteer Education and Upskilling</t>
  </si>
  <si>
    <t>Volunteers, Ground Managers and First Responders play a large part in the Junior Rugby League and these participants are in high demand. Increasing education and upskilling, each respective party is required to undertake accredited training to meet minimum standards, to comply with the NRL and Australian Sports Commission Policies.</t>
  </si>
  <si>
    <t>Junior League Indigenous Jersey</t>
  </si>
  <si>
    <r>
      <rPr>
        <sz val="12"/>
        <color theme="1"/>
        <rFont val="Calibri"/>
        <family val="2"/>
      </rPr>
      <t>Team jerseys in the Junior League play a large part in the development of grassroots-level sports. It helps with encouragement, increases enthusiasm and motivation to continue with sport and builds unity within the teams. 
‍
Incorporating indigenous cultural designs on club's jerseys demonstrates cohesion, respect and builds stronger and wider communities.</t>
    </r>
  </si>
  <si>
    <t>Bondi Waverley Squash Club Pty Ltd</t>
  </si>
  <si>
    <t>Balustrade Upgrade</t>
  </si>
  <si>
    <t>Ocean Heroes</t>
  </si>
  <si>
    <t>Equipment for Free Surfing Events for Autism Community</t>
  </si>
  <si>
    <t>Artarmon Maestros Cricket Club</t>
  </si>
  <si>
    <t>Artarmon Maestros Cricket Club Development Program</t>
  </si>
  <si>
    <t>Artarmon Reserve</t>
  </si>
  <si>
    <t>AMCC would like to reach out to wider community for which we need to improve our resources such as building club website, come and try day, organizing social tournaments etc. This will also be helpful to start enroling women and kids into the club. </t>
  </si>
  <si>
    <t>North Sydney Junior Baseball Association</t>
  </si>
  <si>
    <t>Come and Try Baseball Community Events</t>
  </si>
  <si>
    <t>Flat Rock Baseball Diamond</t>
  </si>
  <si>
    <t>This project will comprise multiple dates and venues for boys and girls in the community to Come and Try Baseball at North Sydney Junior Baseball Club, prior to the beginning of the summer competition.</t>
  </si>
  <si>
    <t>Training equipment for pitcher specific development</t>
  </si>
  <si>
    <t>This project will purchase necessary training aids for the development of junior baseball pitchers. There is extremely limited availability of pitcher development accessories available in Australia, as such this project seeks to purchase these items from the USA.</t>
  </si>
  <si>
    <t>Chatswood Junior Rugby Club</t>
  </si>
  <si>
    <t>Coach the Coaches (focus on Girls Coaching)</t>
  </si>
  <si>
    <t>Beauchamp Park</t>
  </si>
  <si>
    <t>Provide professional coaching to 50 parent/volunteer coaches of the Rugby Club with a focus on activities suitable to girls and boys.  Ensure volunteer coaches can provide gender agnostic coaching allowing us to reduce barriers to girls participating in rugby union and increase access and participation for girls in are region.</t>
  </si>
  <si>
    <t>Northbridge Golf Club</t>
  </si>
  <si>
    <t>6th Tee reconstruction</t>
  </si>
  <si>
    <t>The replacement of the 6th tee with an artificial surface to provide a safe and usable teeing area year round.</t>
  </si>
  <si>
    <t>Chatswood Rugby Club</t>
  </si>
  <si>
    <t>Chatswood Rugby Sporting Equipment</t>
  </si>
  <si>
    <t>Beauchamp park</t>
  </si>
  <si>
    <t>Purchase of new tackle bags and provision of new jerseys and training kit to help restrict increasing registration fees.</t>
  </si>
  <si>
    <t>Artarmon Maestros Cricket Club Incorporated</t>
  </si>
  <si>
    <t>2023-24 Club development Grant Program</t>
  </si>
  <si>
    <t xml:space="preserve"> Willoughby 2064</t>
  </si>
  <si>
    <t>AMCC would like to improve our resources by getting Tablets for new E-scoring introduced by PlayHQ, Improve skill of players by match recordings using Frogbox equipment's and share on public platform to reach larger community, club uniforms for all players, organise tournaments and come and try days for kids.</t>
  </si>
  <si>
    <t>Castle Cove Golf Club</t>
  </si>
  <si>
    <t>Ground works and installation all weather cart path.</t>
  </si>
  <si>
    <t>68 Deepwater Rd Willoughby 2069</t>
  </si>
  <si>
    <t>Undertake ground works and installation of golf course path along 9th hole recently damaged by heavy rains and erosion.</t>
  </si>
  <si>
    <t>North Shore Bombers Australian Football Club</t>
  </si>
  <si>
    <t>North Shore Bombers Australian Football Club Support</t>
  </si>
  <si>
    <t>209 Pacific Hwy Willoughby 2065</t>
  </si>
  <si>
    <t>We are seeking funding to support the growth and development of our female teams by purchasing much needed equipment and female specific uniforms.  The project will also provide upskilling and training programs for our volunteers by participating in a multicultural awareness workshop.</t>
  </si>
  <si>
    <t>Purchase Baseball Training and Playing Equipment</t>
  </si>
  <si>
    <t>Small St Willoughby 2068</t>
  </si>
  <si>
    <t>For this project we intend to purchase training and playing gear for the junior baseball club. Players and coaches will benefit from this project as new gear will replaced old and damaged gear. We expect an increase in players, in a safer and more efficient junior baseball environment.</t>
  </si>
  <si>
    <t>Practice short game green</t>
  </si>
  <si>
    <t>296C Sailors Bay Rd Willoughby 2063</t>
  </si>
  <si>
    <t>The practice short game green is to introduce juniors, women and senior golfers to the game and to develop their skill level to a standard that will encourage their participation in the game and to maximise the social and heath benefits of doing so.</t>
  </si>
  <si>
    <t>Willoughby Park Bowling CLub</t>
  </si>
  <si>
    <t>Bowling Green Renovation</t>
  </si>
  <si>
    <t>13 Robert St Willoughby 2068</t>
  </si>
  <si>
    <t>Renovation of the lawn bowling green to a standard suitable for social, school, and competition bowling. The club is hosting more bowling events including high schools, social groups, and competitive events. A renovated surface would enhance the players experience of playing lawn bowls.</t>
  </si>
  <si>
    <t>Chatswood Croquet Club Incoroprated</t>
  </si>
  <si>
    <t>Chatswood Croquet Club - Accessibility and facility Improvements for people with a disability and/or mobility issues</t>
  </si>
  <si>
    <t>Northern Suburbs Little Athletics Centre</t>
  </si>
  <si>
    <t>Athlete Development Grant: Unlocking Potential through Expert Coaching</t>
  </si>
  <si>
    <t>Douglas Park Tennis Club Inc</t>
  </si>
  <si>
    <t>Douglas Park Tennis Club Automated Lighting Control</t>
  </si>
  <si>
    <t>Douglas park tennis Club</t>
  </si>
  <si>
    <t>Purchase and installation of the BCS automated lighting control system to compliment the Club Spark online court hire and access system.</t>
  </si>
  <si>
    <t>Campbelltown District Field Archers Incorporated</t>
  </si>
  <si>
    <t>CAMPBELLTOWN DISTRICT FIELD ARCHERS</t>
  </si>
  <si>
    <t>Club will be holding Branch Titles September 2023.</t>
  </si>
  <si>
    <t>Wollondilly Junior Australian Football Club</t>
  </si>
  <si>
    <t>Wollondilly Junior Australian Football Club Support</t>
  </si>
  <si>
    <t>HANNAFORD OVAL</t>
  </si>
  <si>
    <t>Founded in 1982, The Wollondilly Redbacks Junior AFL Club has participated at the highest club level of junior AFL for over 30 years. We are seeking funding to purchase playing and coaching </t>
  </si>
  <si>
    <t>Wollondilly Knights Senior Australian Football Club</t>
  </si>
  <si>
    <t>Increase participation and remove barriers to participation</t>
  </si>
  <si>
    <t>Hannaford Oval</t>
  </si>
  <si>
    <t>We would like to increase participation and remove any financial barriers to participating in our local community AFL Club by way of subsidising fees. We would also like to do an extensive advertising campaign to promote the benefits of community sport to health, wellbeing and community spirit.</t>
  </si>
  <si>
    <t>Appin United football club</t>
  </si>
  <si>
    <t>Game Day Player Kits</t>
  </si>
  <si>
    <t xml:space="preserve"> Campbelltown 2560</t>
  </si>
  <si>
    <t>We wish to provide all registered players/teams with new game day player kits consisting of a new jersey, shorts and socks. This will allow all players in our club to wear the current playing strip, improving team culture and instilling pride through their improved presentation.</t>
  </si>
  <si>
    <t>His House Incorporated</t>
  </si>
  <si>
    <t>Replace old broken electronic scoreboards at The Bridge Street Indoor Sports Centre</t>
  </si>
  <si>
    <t>54 Bridge St Wollondilly 2571</t>
  </si>
  <si>
    <t>Current scorebaords are 25 years old have continually broken down and now dont work. It is now impossible to find replacement parts. We need to replace broken electronic scoreboards with new ones.</t>
  </si>
  <si>
    <t>Picton Junior Rugby League Football Club Inc.</t>
  </si>
  <si>
    <t>Picton Junior Rugby League Club Equipment Grant</t>
  </si>
  <si>
    <t xml:space="preserve"> Wollondilly 2571</t>
  </si>
  <si>
    <r>
      <rPr>
        <sz val="12"/>
        <color theme="1"/>
        <rFont val="Calibri"/>
        <family val="2"/>
      </rPr>
      <t>In 2023, the club fielded 23 teams between the ages of under 6’s to under 16’s.
‍
Due to flood in 2016, most of the equipment was lost. The club is in need to new equipment to ensure safe and efficient training for all children.</t>
    </r>
  </si>
  <si>
    <t>SPORTING SHOOTERS ASSOCIATION OF AUSTRALIA NSW SYDNEY BRANCH INC</t>
  </si>
  <si>
    <t>Silverdale Range Access and Facility Enhancement Project: Ensuring Safe and Inclusive Sport Participation for All</t>
  </si>
  <si>
    <t>395 Avoca Rd Wollondilly 2752</t>
  </si>
  <si>
    <t>The project aims to repair and enhance Silverdale Rifle Range's (privately owned) main access road and facilities, improving safety and accessibility for our diverse member base, fostering increased participation and inclusivity in the sport.</t>
  </si>
  <si>
    <t>WOLLONDILLY JUNIOR AUSTRALIAN FOOTBALL CLUB</t>
  </si>
  <si>
    <t>WOLLONDILLY JUNIOR AUSTRALIAN FOOTBALL CLUB SUPPORT</t>
  </si>
  <si>
    <t>29 Broughton St Wollondilly 2571</t>
  </si>
  <si>
    <t>Our AFL Club has provided junior AFL programs for over 30 years. We are seeking funding to purchase player and volunteer jerseys. This project will support our junior girls and boys, we are seeking to purchase Aboriginal designed uniforms. As well as take part in a Multicultural Awareness Workshop.</t>
  </si>
  <si>
    <t>Increase particiation in AFL through increased visability and improved access</t>
  </si>
  <si>
    <t>Wollondilly Knights SAFC looks to make AFL the most accessible sport of choice for those in the Wollondilly area. By improving visibility of the club through advertising and being able to provide an affordable sporting offering to those affected by Bushfire, Floods and increasing household expenses.</t>
  </si>
  <si>
    <t>Appin United Football Club</t>
  </si>
  <si>
    <t>New Linemarking Equipment for Appin United Football Club</t>
  </si>
  <si>
    <t>Wollondilly Basketball Association Inc</t>
  </si>
  <si>
    <t>Shoot for Equality: Electronic Scoreboard that Empowers Every Player</t>
  </si>
  <si>
    <t>Wollondilly Knights Senior AFC</t>
  </si>
  <si>
    <t>Increase participation in, and access to, sport (AFL) and physical activity for young men and women in the Wollondilly area</t>
  </si>
  <si>
    <t>Woollahra Colleagues Rugby Union Football Club</t>
  </si>
  <si>
    <t>Canteen update</t>
  </si>
  <si>
    <t>Woollahra Oval Number 2</t>
  </si>
  <si>
    <t>We would like to improve our canteen facilities which are severely outdated.  Currently we cool drinks in a large tub with ice with fridges and a deep freezer to be able to store unused BBQ produce between games</t>
  </si>
  <si>
    <t>Eastern Suburbs Dragon Boat Club Incorporated</t>
  </si>
  <si>
    <t>Subsidy For Regatta Fees</t>
  </si>
  <si>
    <t>Rose Bay Scout Hall</t>
  </si>
  <si>
    <t>Subsidy to support members active participation in dragon boat regattas, with the aim of increasing community and member participation in both the club and in competitive activities.</t>
  </si>
  <si>
    <t>Shark Island Paddlers Inc</t>
  </si>
  <si>
    <t>Tingira Challenge</t>
  </si>
  <si>
    <t>Tingira Reseve, Rose Bay</t>
  </si>
  <si>
    <t>The Tingira Challenge is the Annual Ocean Ski event conducted by Shark Island Paddlers Inc.</t>
  </si>
  <si>
    <t>Eastern Suburbs Rugby Union Club</t>
  </si>
  <si>
    <t>Easts Rugby Gym Equipment</t>
  </si>
  <si>
    <t>Andrew Petrie Oval (Woollahra Oval 1)</t>
  </si>
  <si>
    <t>New equipment will be purchased for the Easts Rugby gym at Andrew Petrie Oval (Woollahra Oval 1) to support the club's 230 playing members. The project will support the continued growth of the Easts Rugby Women's program from 40 to 100 during the life cycle of the project.</t>
  </si>
  <si>
    <t>Sydney Maccabi Tennis Club</t>
  </si>
  <si>
    <t>Maccabi Tennis Club On Court Shade Structures</t>
  </si>
  <si>
    <t>Sydney Maccabi Tennis Club, 30 Alma Street, Paddington</t>
  </si>
  <si>
    <t>Sydney Maccabi Tennis Club needs to instal Shade Cover on 9 tennis courts. We previously had some large industrial structures that lasted 10 years. We are undergoing a large re-development over the next 12 months and we currently have no shade structures to provide respite from the elements when playing tennis on the site.</t>
  </si>
  <si>
    <t>Double Bay Sailing Club</t>
  </si>
  <si>
    <t>Rescue &amp; Training Boat Maintenance Project</t>
  </si>
  <si>
    <t>As a community, all-volunteer Club, Double Bay Sailing Club maintains fully operable Rescue and Training boats for Women's Sailing Training, community Learn-To-Race Programs, and Rescue services for club racing through-out the calendar year. Double Bay maintains two Reinforced Inflatable Boats (RIBs) for the purpose of maintaining safe racing and sail training, laying racing marks and rescuing sailors. To increase Women and Youth membership DBSC is creating new training programs (twice/week) that require a doubling of Rescue/Training boat hours and maintenance requirements. This project will assist the club maintain these essential facilities at a safe, fully operable standard for these programs.</t>
  </si>
  <si>
    <t>Double Bay Sailing Club Inc</t>
  </si>
  <si>
    <t>The Women's Regatta</t>
  </si>
  <si>
    <t>Bay St Vaucluse 2028</t>
  </si>
  <si>
    <t>Double Bay Sailing Club hosts the annual Women's Regatta.  It is the only Women's-only regatta in Australia, for the Laser Dinghy, the Olympic class, single-handed boat.</t>
  </si>
  <si>
    <t>Double Bay Sailing Club Inc.</t>
  </si>
  <si>
    <t>New Rescue Boat Project</t>
  </si>
  <si>
    <t>Buy a new Rescue Boat for the club to ensure safe sailing lessons, training and races, and provide rescue services to any member of the public who might be in need while we are on the water.</t>
  </si>
  <si>
    <t>EASTERN SUBURBS DISTRICT RUGBY UNION FOOTBALL CLUB LIMITED</t>
  </si>
  <si>
    <t>Galaxy sub jackets for Easts Rugby women's team players to keep warm on the side lines</t>
  </si>
  <si>
    <t>22A O'Sullivan Rd Vaucluse 2029</t>
  </si>
  <si>
    <t>Easts Rugby will purchase 20 galaxy sub jackets to be used by Easts Rugby women's teams. The jackets will keep players warm while they are waiting to go on the field and protect them from the bad winter weather.</t>
  </si>
  <si>
    <t>Speedcoach monitors, Sun protection shelter and Carbon fibre paddles.</t>
  </si>
  <si>
    <t>3 Vickery Ave Vaucluse 2029</t>
  </si>
  <si>
    <r>
      <rPr>
        <sz val="12"/>
        <color theme="1"/>
        <rFont val="Calibri"/>
        <family val="2"/>
      </rPr>
      <t>2 x Speedcoach GPS monitors to enhance training outcomes.
‍
1 x Sun/rain protection shelter for use at regattas.
‍
20 x carbon fibre paddles for use in training and regattas.</t>
    </r>
  </si>
  <si>
    <t>WOOLLAHRA COLLEAGUES RUGBY UNION FOOTBALL CLUB.</t>
  </si>
  <si>
    <t>28 Manion Ave Vaucluse 2029</t>
  </si>
  <si>
    <r>
      <rPr>
        <sz val="12"/>
        <color theme="1"/>
        <rFont val="Calibri"/>
        <family val="2"/>
      </rPr>
      <t>This project is to request funding to purchase new training equipment for the Woollahra Colleagues
‍
Training equipment includes; Tackling hit shields, contact tackling suits, contact tacking pants, rugby training balls and rugby fitness equipment.
‍
We currently do not have enough equipment for the number of teams we have.</t>
    </r>
  </si>
  <si>
    <t>Woollahra Sailing Club</t>
  </si>
  <si>
    <t>Pacer Pathway Project - Purchase a Pacer Sailing Dinghy for aspiring grass roots sailors and improve access to sailing on Sydney Harbour</t>
  </si>
  <si>
    <t>2 Vickery Ave Vaucluse 2029</t>
  </si>
  <si>
    <t>Community members who have completed some sailing education but lack the confidence or expertise to sail by themselves on open water. This dinghy will be available free of charge and people will be coached and advised by volunteer qualified instructors. Storage, maintenance and insurance will be funded by donations</t>
  </si>
  <si>
    <t>Easts Junior Beasties RUFC</t>
  </si>
  <si>
    <t>Rebuilding Girls Rugby in the Eastern Suburbs</t>
  </si>
  <si>
    <t>Shark Island Paddlers Incorporated</t>
  </si>
  <si>
    <t>Empowering Women and Future Paddlers: Expanding Access, Participation, and Support for the Next Wave</t>
  </si>
  <si>
    <t>Sydney Convicts Rugby Club Incorporated</t>
  </si>
  <si>
    <t>Sydney Convicts engagement plan and Bingham Cup package</t>
  </si>
  <si>
    <t>Hunters  Hill Tennis Club Ltd</t>
  </si>
  <si>
    <t>upgrade ladies bathroom and change facilities</t>
  </si>
  <si>
    <t>11 Woolwich Rd Lane Cove 2110</t>
  </si>
  <si>
    <t>The upgrade to the ladies bathroom will greatly assist the Club to retain and attract new lady members. Current bathroom is very dated and tired.</t>
  </si>
  <si>
    <t>Hunters Hill Rugby Union Football Club Inc</t>
  </si>
  <si>
    <t>Canteen Equipment</t>
  </si>
  <si>
    <t>Park Rd Lane Cove 2110</t>
  </si>
  <si>
    <t>We need to increase the financial sustainability of our club.  Our canteen is one of our significant sources of revenue and we need new and replacement equipment to maximise our income.  In doing so we will be able to attract new participants to sport and enhance enjoyment of existing participants.</t>
  </si>
  <si>
    <t>Sporting Equipment - Women's playing kit</t>
  </si>
  <si>
    <t>We have had great success in attracting women and girls to our club.  We want to consolidate and grow.  In order to do so we need to have appropriate playing gear to attract new players and enhance the experience of existing players.</t>
  </si>
  <si>
    <t>All Saints Hunters Hill Soccer Club Incorporated</t>
  </si>
  <si>
    <t>Equipment and coaching services to increase the opportunity for children to participate in soccer</t>
  </si>
  <si>
    <t>Funding Grant</t>
  </si>
  <si>
    <t>Provision</t>
  </si>
  <si>
    <t>2023 pop</t>
  </si>
  <si>
    <t>2024 pop</t>
  </si>
  <si>
    <t>2025 pop</t>
  </si>
  <si>
    <t>2023_prov</t>
  </si>
  <si>
    <t>2024_prov</t>
  </si>
  <si>
    <t>2025_prov</t>
  </si>
  <si>
    <t>Avg_prov</t>
  </si>
  <si>
    <t>LGA_funding</t>
  </si>
  <si>
    <t>LGA_pop</t>
  </si>
  <si>
    <t>LGA_provision</t>
  </si>
  <si>
    <t>Local Sports Grant Program, NSW Office of Sport Office of Sport - three years of grant recipient data (2022-23, 2023-24, 2024-25)</t>
  </si>
  <si>
    <t>Detailed grant recipient data (2022-23, 2023-24, 2024-25)</t>
  </si>
  <si>
    <t>Building</t>
  </si>
  <si>
    <t>Infrastructure</t>
  </si>
  <si>
    <t>Cost escalation</t>
  </si>
  <si>
    <t>WT - Australian Construction Market Conditions Report  (November 2025)</t>
  </si>
  <si>
    <t>Graph is modelled from this set of data, assuming a baseline cost of $100 million</t>
  </si>
  <si>
    <t>Figure 21. Infrastructure and construction costs</t>
  </si>
  <si>
    <t>Sydney specific data on page 12</t>
  </si>
  <si>
    <t>Figure 20. Local sports grant program by Office of Sport - Provision by LGA</t>
  </si>
  <si>
    <t>Population group</t>
  </si>
  <si>
    <t>Female % participants</t>
  </si>
  <si>
    <t>Female median expenditure ($)</t>
  </si>
  <si>
    <t>Female mean expenditure ($)</t>
  </si>
  <si>
    <t>Male % participants</t>
  </si>
  <si>
    <t>Male median expenditure ($)</t>
  </si>
  <si>
    <t>Male mean expenditure ($)</t>
  </si>
  <si>
    <t>Children</t>
  </si>
  <si>
    <t>5–8</t>
  </si>
  <si>
    <t>9–11</t>
  </si>
  <si>
    <t>12–14</t>
  </si>
  <si>
    <t>Children average</t>
  </si>
  <si>
    <t>Adult</t>
  </si>
  <si>
    <t>15–17</t>
  </si>
  <si>
    <t>18–24</t>
  </si>
  <si>
    <t>25–34</t>
  </si>
  <si>
    <t>35–44</t>
  </si>
  <si>
    <t>45–54</t>
  </si>
  <si>
    <t>55–64</t>
  </si>
  <si>
    <t>65+</t>
  </si>
  <si>
    <t>Adult average</t>
  </si>
  <si>
    <t>FY 24-25 AusPlay Data Portal - Payment to participate (NSW level, by age and gender)</t>
  </si>
  <si>
    <t>Appendix 4. Spending on sport by demographic group</t>
  </si>
  <si>
    <t>% of survey participants who paid to participate in sports, and their mean and median expenditure</t>
  </si>
  <si>
    <t>Supporting data for report</t>
  </si>
  <si>
    <t>Committee for Sydney (2026). A Sporting Chance.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</si>
</sst>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_-* #,##0_-;\-* #,##0_-;_-* &quot;-&quot;??_-;_-@_-"/>
    <numFmt numFmtId="165" formatCode="0.0%"/>
    <numFmt numFmtId="166" formatCode="\+0.0%;\-0.0%;\-"/>
    <numFmt numFmtId="167" formatCode="_-* #,##0.0_-;\-* #,##0.0_-;_-* &quot;-&quot;??_-;_-@_-"/>
    <numFmt numFmtId="168" formatCode="0.0"/>
    <numFmt numFmtId="169" formatCode="_-&quot;$&quot;* #,##0_-;\-&quot;$&quot;* #,##0_-;_-&quot;$&quot;* &quot;-&quot;??_-;_-@_-"/>
  </numFmts>
  <fonts count="38" x14ac:knownFonts="1">
    <font>
      <sz val="11"/>
      <color theme="1"/>
      <name val="Aptos Narrow"/>
      <family val="2"/>
      <scheme val="minor"/>
    </font>
    <font>
      <sz val="11"/>
      <color theme="1"/>
      <name val="Aptos Narrow"/>
      <family val="2"/>
      <scheme val="minor"/>
    </font>
    <font>
      <sz val="9"/>
      <color rgb="FFFFFFFF"/>
      <name val="Regola Pro"/>
      <family val="3"/>
    </font>
    <font>
      <sz val="9"/>
      <color theme="1"/>
      <name val="Regola Pro"/>
      <family val="3"/>
    </font>
    <font>
      <sz val="11"/>
      <color theme="1"/>
      <name val="Symbol"/>
      <family val="1"/>
      <charset val="2"/>
    </font>
    <font>
      <b/>
      <sz val="11"/>
      <color theme="0"/>
      <name val="Aptos Narrow"/>
      <family val="2"/>
      <scheme val="minor"/>
    </font>
    <font>
      <b/>
      <sz val="11"/>
      <color theme="1"/>
      <name val="Aptos Narrow"/>
      <family val="2"/>
      <scheme val="minor"/>
    </font>
    <font>
      <b/>
      <sz val="9"/>
      <color indexed="81"/>
      <name val="Tahoma"/>
      <family val="2"/>
    </font>
    <font>
      <sz val="9"/>
      <color indexed="81"/>
      <name val="Tahoma"/>
      <family val="2"/>
    </font>
    <font>
      <sz val="10"/>
      <name val="Arial"/>
      <family val="2"/>
    </font>
    <font>
      <sz val="10"/>
      <name val="Arial"/>
      <family val="2"/>
    </font>
    <font>
      <sz val="12"/>
      <color theme="1"/>
      <name val="Arial"/>
      <family val="2"/>
    </font>
    <font>
      <sz val="11"/>
      <color theme="1"/>
      <name val="Calibri"/>
      <family val="2"/>
    </font>
    <font>
      <b/>
      <sz val="11"/>
      <color theme="1"/>
      <name val="Calibri"/>
      <family val="2"/>
    </font>
    <font>
      <u/>
      <sz val="11"/>
      <color theme="1"/>
      <name val="Calibri"/>
      <family val="2"/>
    </font>
    <font>
      <sz val="12"/>
      <color theme="1"/>
      <name val="Calibri"/>
      <family val="2"/>
    </font>
    <font>
      <b/>
      <sz val="12"/>
      <color theme="1"/>
      <name val="Calibri"/>
      <family val="2"/>
    </font>
    <font>
      <sz val="12"/>
      <name val="Calibri"/>
      <family val="2"/>
    </font>
    <font>
      <u/>
      <sz val="12"/>
      <color theme="1"/>
      <name val="Calibri"/>
      <family val="2"/>
    </font>
    <font>
      <sz val="12"/>
      <color rgb="FF000000"/>
      <name val="Calibri"/>
      <family val="2"/>
    </font>
    <font>
      <b/>
      <sz val="20"/>
      <color rgb="FFEE2B4B"/>
      <name val="Calibri"/>
      <family val="2"/>
    </font>
    <font>
      <sz val="11"/>
      <color theme="0"/>
      <name val="Aptos Narrow"/>
      <family val="2"/>
      <scheme val="minor"/>
    </font>
    <font>
      <u/>
      <sz val="11"/>
      <color theme="10"/>
      <name val="Aptos Narrow"/>
      <family val="2"/>
      <scheme val="minor"/>
    </font>
    <font>
      <u/>
      <sz val="12"/>
      <color theme="10"/>
      <name val="Aptos Narrow"/>
      <family val="2"/>
      <scheme val="minor"/>
    </font>
    <font>
      <u/>
      <sz val="12"/>
      <color theme="10"/>
      <name val="Calibri"/>
      <family val="2"/>
    </font>
    <font>
      <b/>
      <sz val="12"/>
      <name val="Calibri"/>
      <family val="2"/>
    </font>
    <font>
      <b/>
      <sz val="12"/>
      <color rgb="FFFFFFFF"/>
      <name val="Calibri"/>
      <family val="2"/>
    </font>
    <font>
      <sz val="12"/>
      <color rgb="FF333333"/>
      <name val="Calibri"/>
      <family val="2"/>
    </font>
    <font>
      <sz val="12"/>
      <color rgb="FF2C3387"/>
      <name val="Calibri"/>
      <family val="2"/>
    </font>
    <font>
      <sz val="12"/>
      <color rgb="FFEF4358"/>
      <name val="Calibri"/>
      <family val="2"/>
    </font>
    <font>
      <sz val="12"/>
      <color theme="2" tint="-0.499984740745262"/>
      <name val="Calibri"/>
      <family val="2"/>
    </font>
    <font>
      <b/>
      <sz val="12"/>
      <color rgb="FF2C3387"/>
      <name val="Calibri"/>
      <family val="2"/>
    </font>
    <font>
      <b/>
      <sz val="12"/>
      <color rgb="FFEF4358"/>
      <name val="Calibri"/>
      <family val="2"/>
    </font>
    <font>
      <b/>
      <sz val="11"/>
      <name val="Calibri"/>
      <family val="2"/>
    </font>
    <font>
      <b/>
      <sz val="12"/>
      <color theme="1"/>
      <name val="Aptos Narrow"/>
      <family val="2"/>
      <scheme val="minor"/>
    </font>
    <font>
      <sz val="12"/>
      <color theme="1"/>
      <name val="Aptos Narrow"/>
      <family val="2"/>
      <scheme val="minor"/>
    </font>
    <font>
      <b/>
      <sz val="40"/>
      <color rgb="FFEE2B4B"/>
      <name val="Calibri"/>
      <family val="2"/>
    </font>
    <font>
      <i/>
      <sz val="11"/>
      <color rgb="FFEE2B4B"/>
      <name val="Calibri"/>
      <family val="2"/>
    </font>
  </fonts>
  <fills count="25">
    <fill>
      <patternFill patternType="none"/>
    </fill>
    <fill>
      <patternFill patternType="gray125"/>
    </fill>
    <fill>
      <patternFill patternType="solid">
        <fgColor rgb="FFEF4358"/>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rgb="FFFFFF00"/>
        <bgColor indexed="64"/>
      </patternFill>
    </fill>
    <fill>
      <patternFill patternType="solid">
        <fgColor theme="0"/>
        <bgColor indexed="64"/>
      </patternFill>
    </fill>
    <fill>
      <patternFill patternType="solid">
        <fgColor rgb="FFF8F2F8"/>
        <bgColor indexed="64"/>
      </patternFill>
    </fill>
    <fill>
      <patternFill patternType="solid">
        <fgColor rgb="FFE6E7E8"/>
        <bgColor indexed="64"/>
      </patternFill>
    </fill>
    <fill>
      <patternFill patternType="solid">
        <fgColor rgb="FFE8EAF6"/>
        <bgColor rgb="FFFDECEE"/>
      </patternFill>
    </fill>
    <fill>
      <patternFill patternType="solid">
        <fgColor rgb="FFFDECEE"/>
        <bgColor rgb="FFE8EAF6"/>
      </patternFill>
    </fill>
    <fill>
      <patternFill patternType="solid">
        <fgColor rgb="FFF9BDC4"/>
        <bgColor indexed="64"/>
      </patternFill>
    </fill>
    <fill>
      <patternFill patternType="solid">
        <fgColor rgb="FFFBF3BC"/>
        <bgColor indexed="64"/>
      </patternFill>
    </fill>
    <fill>
      <patternFill patternType="solid">
        <fgColor rgb="FF9FD5BC"/>
        <bgColor indexed="64"/>
      </patternFill>
    </fill>
    <fill>
      <patternFill patternType="solid">
        <fgColor rgb="FFDAEAF9"/>
        <bgColor indexed="64"/>
      </patternFill>
    </fill>
    <fill>
      <patternFill patternType="solid">
        <fgColor rgb="FF7B8FC2"/>
        <bgColor indexed="64"/>
      </patternFill>
    </fill>
    <fill>
      <patternFill patternType="solid">
        <fgColor rgb="FF2C3286"/>
        <bgColor indexed="64"/>
      </patternFill>
    </fill>
    <fill>
      <patternFill patternType="solid">
        <fgColor theme="2" tint="-9.9978637043366805E-2"/>
        <bgColor rgb="FF003366"/>
      </patternFill>
    </fill>
    <fill>
      <patternFill patternType="solid">
        <fgColor rgb="FF639900"/>
        <bgColor indexed="64"/>
      </patternFill>
    </fill>
    <fill>
      <patternFill patternType="solid">
        <fgColor rgb="FFC3D900"/>
        <bgColor indexed="64"/>
      </patternFill>
    </fill>
    <fill>
      <patternFill patternType="solid">
        <fgColor rgb="FFC3D900"/>
        <bgColor rgb="FFFFD900"/>
      </patternFill>
    </fill>
    <fill>
      <patternFill patternType="solid">
        <fgColor rgb="FFFFD900"/>
        <bgColor indexed="64"/>
      </patternFill>
    </fill>
    <fill>
      <patternFill patternType="solid">
        <fgColor rgb="FFFF8400"/>
        <bgColor indexed="64"/>
      </patternFill>
    </fill>
    <fill>
      <patternFill patternType="solid">
        <fgColor rgb="FFFF2600"/>
        <bgColor indexed="64"/>
      </patternFill>
    </fill>
    <fill>
      <patternFill patternType="solid">
        <fgColor rgb="FFFAF6FA"/>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medium">
        <color rgb="FFEE2B4B"/>
      </left>
      <right/>
      <top style="medium">
        <color rgb="FFEE2B4B"/>
      </top>
      <bottom/>
      <diagonal/>
    </border>
    <border>
      <left/>
      <right style="medium">
        <color rgb="FFEE2B4B"/>
      </right>
      <top style="medium">
        <color rgb="FFEE2B4B"/>
      </top>
      <bottom/>
      <diagonal/>
    </border>
    <border>
      <left style="medium">
        <color rgb="FFEE2B4B"/>
      </left>
      <right/>
      <top/>
      <bottom/>
      <diagonal/>
    </border>
    <border>
      <left style="medium">
        <color rgb="FFEE2B4B"/>
      </left>
      <right/>
      <top/>
      <bottom style="medium">
        <color rgb="FFEE2B4B"/>
      </bottom>
      <diagonal/>
    </border>
    <border>
      <left style="medium">
        <color rgb="FFEE2B4B"/>
      </left>
      <right/>
      <top style="medium">
        <color rgb="FFEE2B4B"/>
      </top>
      <bottom style="medium">
        <color rgb="FFEE2B4B"/>
      </bottom>
      <diagonal/>
    </border>
    <border>
      <left/>
      <right style="medium">
        <color rgb="FFEE2B4B"/>
      </right>
      <top style="medium">
        <color rgb="FFEE2B4B"/>
      </top>
      <bottom style="medium">
        <color rgb="FFEE2B4B"/>
      </bottom>
      <diagonal/>
    </border>
    <border>
      <left/>
      <right style="thin">
        <color rgb="FFCCCCCC"/>
      </right>
      <top/>
      <bottom style="thin">
        <color rgb="FFCCCCCC"/>
      </bottom>
      <diagonal/>
    </border>
    <border>
      <left style="thin">
        <color rgb="FFCCCCCC"/>
      </left>
      <right style="thin">
        <color rgb="FFCCCCCC"/>
      </right>
      <top/>
      <bottom style="thin">
        <color rgb="FFCCCCCC"/>
      </bottom>
      <diagonal/>
    </border>
    <border>
      <left style="thin">
        <color rgb="FFCCCCCC"/>
      </left>
      <right/>
      <top/>
      <bottom style="thin">
        <color rgb="FFCCCCCC"/>
      </bottom>
      <diagonal/>
    </border>
    <border>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right style="thin">
        <color rgb="FFCCCCCC"/>
      </right>
      <top style="thin">
        <color rgb="FFCCCCCC"/>
      </top>
      <bottom/>
      <diagonal/>
    </border>
    <border>
      <left style="thin">
        <color rgb="FFCCCCCC"/>
      </left>
      <right style="thin">
        <color rgb="FFCCCCCC"/>
      </right>
      <top style="thin">
        <color rgb="FFCCCCCC"/>
      </top>
      <bottom/>
      <diagonal/>
    </border>
    <border>
      <left style="thin">
        <color rgb="FFCCCCCC"/>
      </left>
      <right/>
      <top style="thin">
        <color rgb="FFCCCCCC"/>
      </top>
      <bottom/>
      <diagonal/>
    </border>
    <border>
      <left/>
      <right/>
      <top style="medium">
        <color rgb="FFEE2B4B"/>
      </top>
      <bottom/>
      <diagonal/>
    </border>
    <border>
      <left/>
      <right style="medium">
        <color rgb="FFEE2B4B"/>
      </right>
      <top/>
      <bottom/>
      <diagonal/>
    </border>
    <border>
      <left/>
      <right/>
      <top/>
      <bottom style="medium">
        <color rgb="FFEE2B4B"/>
      </bottom>
      <diagonal/>
    </border>
    <border>
      <left/>
      <right style="medium">
        <color rgb="FFEE2B4B"/>
      </right>
      <top/>
      <bottom style="medium">
        <color rgb="FFEE2B4B"/>
      </bottom>
      <diagonal/>
    </border>
    <border>
      <left/>
      <right/>
      <top style="medium">
        <color rgb="FFEE2B4B"/>
      </top>
      <bottom style="medium">
        <color rgb="FFEE2B4B"/>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right/>
      <top style="medium">
        <color rgb="FFFFFFFF"/>
      </top>
      <bottom style="medium">
        <color rgb="FFFFFFFF"/>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0" fontId="9" fillId="0" borderId="0">
      <protection locked="0"/>
    </xf>
    <xf numFmtId="9" fontId="10" fillId="0" borderId="0" applyFont="0" applyFill="0" applyBorder="0" applyAlignment="0" applyProtection="0"/>
    <xf numFmtId="0" fontId="10" fillId="0" borderId="0">
      <protection locked="0"/>
    </xf>
    <xf numFmtId="43" fontId="10" fillId="0" borderId="0" applyFont="0" applyFill="0" applyBorder="0" applyAlignment="0" applyProtection="0"/>
    <xf numFmtId="0" fontId="1" fillId="0" borderId="0"/>
    <xf numFmtId="0" fontId="11" fillId="0" borderId="0"/>
    <xf numFmtId="44" fontId="1" fillId="0" borderId="0" applyFont="0" applyFill="0" applyBorder="0" applyAlignment="0" applyProtection="0"/>
    <xf numFmtId="0" fontId="22" fillId="0" borderId="0" applyNumberFormat="0" applyFill="0" applyBorder="0" applyAlignment="0" applyProtection="0"/>
  </cellStyleXfs>
  <cellXfs count="191">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3" fillId="0" borderId="3" xfId="0" applyFont="1" applyBorder="1" applyAlignment="1">
      <alignment vertical="center" wrapText="1"/>
    </xf>
    <xf numFmtId="10" fontId="3" fillId="0" borderId="4" xfId="0" applyNumberFormat="1" applyFont="1" applyBorder="1" applyAlignment="1">
      <alignment vertical="center" wrapText="1"/>
    </xf>
    <xf numFmtId="9" fontId="3" fillId="0" borderId="4" xfId="0" applyNumberFormat="1" applyFont="1" applyBorder="1" applyAlignment="1">
      <alignment vertical="center" wrapText="1"/>
    </xf>
    <xf numFmtId="0" fontId="2" fillId="2" borderId="0" xfId="0" applyFont="1" applyFill="1" applyAlignment="1">
      <alignment vertical="center" wrapText="1"/>
    </xf>
    <xf numFmtId="10" fontId="3" fillId="0" borderId="0" xfId="0" applyNumberFormat="1" applyFont="1" applyAlignment="1">
      <alignment vertical="center" wrapText="1"/>
    </xf>
    <xf numFmtId="9" fontId="3" fillId="0" borderId="0" xfId="0" applyNumberFormat="1" applyFont="1" applyAlignment="1">
      <alignment vertical="center" wrapText="1"/>
    </xf>
    <xf numFmtId="0" fontId="4" fillId="0" borderId="0" xfId="0" applyFont="1" applyAlignment="1">
      <alignment horizontal="left" vertical="center" indent="10"/>
    </xf>
    <xf numFmtId="9" fontId="0" fillId="0" borderId="0" xfId="1" applyFont="1"/>
    <xf numFmtId="0" fontId="5" fillId="4" borderId="5" xfId="0" applyFont="1" applyFill="1" applyBorder="1"/>
    <xf numFmtId="0" fontId="5" fillId="4" borderId="7" xfId="0" applyFont="1" applyFill="1" applyBorder="1"/>
    <xf numFmtId="164" fontId="5" fillId="4" borderId="6" xfId="2" applyNumberFormat="1" applyFont="1" applyFill="1" applyBorder="1"/>
    <xf numFmtId="0" fontId="0" fillId="3" borderId="7" xfId="0" applyFill="1" applyBorder="1"/>
    <xf numFmtId="0" fontId="6" fillId="5" borderId="7" xfId="0" applyFont="1" applyFill="1" applyBorder="1"/>
    <xf numFmtId="164" fontId="0" fillId="3" borderId="6" xfId="2" applyNumberFormat="1" applyFont="1" applyFill="1" applyBorder="1"/>
    <xf numFmtId="0" fontId="0" fillId="0" borderId="7" xfId="0" applyBorder="1"/>
    <xf numFmtId="164" fontId="0" fillId="0" borderId="6" xfId="2" applyNumberFormat="1" applyFont="1" applyBorder="1"/>
    <xf numFmtId="9" fontId="0" fillId="0" borderId="0" xfId="0" applyNumberFormat="1"/>
    <xf numFmtId="0" fontId="12" fillId="6" borderId="0" xfId="0" applyFont="1" applyFill="1"/>
    <xf numFmtId="0" fontId="14" fillId="6" borderId="0" xfId="0" applyFont="1" applyFill="1"/>
    <xf numFmtId="0" fontId="12" fillId="6" borderId="0" xfId="0" applyFont="1" applyFill="1" applyAlignment="1">
      <alignment wrapText="1"/>
    </xf>
    <xf numFmtId="0" fontId="15" fillId="6" borderId="0" xfId="0" applyFont="1" applyFill="1"/>
    <xf numFmtId="0" fontId="18" fillId="6" borderId="0" xfId="0" applyFont="1" applyFill="1"/>
    <xf numFmtId="0" fontId="15" fillId="6" borderId="0" xfId="0" applyFont="1" applyFill="1" applyAlignment="1">
      <alignment wrapText="1"/>
    </xf>
    <xf numFmtId="9" fontId="15" fillId="7" borderId="0" xfId="1" applyFont="1" applyFill="1" applyBorder="1"/>
    <xf numFmtId="0" fontId="0" fillId="8" borderId="0" xfId="0" applyFill="1"/>
    <xf numFmtId="0" fontId="12" fillId="8" borderId="0" xfId="0" applyFont="1" applyFill="1"/>
    <xf numFmtId="0" fontId="13" fillId="8" borderId="0" xfId="0" applyFont="1" applyFill="1"/>
    <xf numFmtId="0" fontId="20" fillId="8" borderId="0" xfId="0" applyFont="1" applyFill="1"/>
    <xf numFmtId="164" fontId="16" fillId="7" borderId="8" xfId="2" applyNumberFormat="1" applyFont="1" applyFill="1" applyBorder="1"/>
    <xf numFmtId="164" fontId="16" fillId="7" borderId="9" xfId="2" applyNumberFormat="1" applyFont="1" applyFill="1" applyBorder="1"/>
    <xf numFmtId="0" fontId="15" fillId="7" borderId="10" xfId="2" applyNumberFormat="1" applyFont="1" applyFill="1" applyBorder="1"/>
    <xf numFmtId="0" fontId="22" fillId="6" borderId="0" xfId="10" applyFill="1"/>
    <xf numFmtId="0" fontId="16" fillId="6" borderId="0" xfId="0" applyFont="1" applyFill="1"/>
    <xf numFmtId="0" fontId="23" fillId="6" borderId="0" xfId="10" applyFont="1" applyFill="1"/>
    <xf numFmtId="0" fontId="24" fillId="6" borderId="0" xfId="10" applyFont="1" applyFill="1"/>
    <xf numFmtId="0" fontId="25" fillId="0" borderId="17" xfId="3" applyFont="1" applyBorder="1" applyAlignment="1" applyProtection="1">
      <alignment horizontal="left" vertical="center"/>
    </xf>
    <xf numFmtId="166" fontId="27" fillId="0" borderId="18" xfId="3" applyNumberFormat="1" applyFont="1" applyBorder="1" applyAlignment="1" applyProtection="1">
      <alignment horizontal="center" vertical="center"/>
    </xf>
    <xf numFmtId="166" fontId="28" fillId="9" borderId="18" xfId="3" applyNumberFormat="1" applyFont="1" applyFill="1" applyBorder="1" applyAlignment="1" applyProtection="1">
      <alignment horizontal="center" vertical="center"/>
    </xf>
    <xf numFmtId="166" fontId="29" fillId="10" borderId="18" xfId="3" applyNumberFormat="1" applyFont="1" applyFill="1" applyBorder="1" applyAlignment="1" applyProtection="1">
      <alignment horizontal="center" vertical="center"/>
    </xf>
    <xf numFmtId="0" fontId="25" fillId="0" borderId="20" xfId="3" applyFont="1" applyBorder="1" applyAlignment="1" applyProtection="1">
      <alignment horizontal="left" vertical="center"/>
    </xf>
    <xf numFmtId="166" fontId="27" fillId="0" borderId="21" xfId="3" applyNumberFormat="1" applyFont="1" applyBorder="1" applyAlignment="1" applyProtection="1">
      <alignment horizontal="center" vertical="center"/>
    </xf>
    <xf numFmtId="166" fontId="29" fillId="10" borderId="21" xfId="3" applyNumberFormat="1" applyFont="1" applyFill="1" applyBorder="1" applyAlignment="1" applyProtection="1">
      <alignment horizontal="center" vertical="center"/>
    </xf>
    <xf numFmtId="0" fontId="30" fillId="6" borderId="0" xfId="0" applyFont="1" applyFill="1"/>
    <xf numFmtId="166" fontId="31" fillId="9" borderId="19" xfId="3" applyNumberFormat="1" applyFont="1" applyFill="1" applyBorder="1" applyAlignment="1" applyProtection="1">
      <alignment horizontal="center" vertical="center"/>
    </xf>
    <xf numFmtId="166" fontId="32" fillId="10" borderId="19" xfId="3" applyNumberFormat="1" applyFont="1" applyFill="1" applyBorder="1" applyAlignment="1" applyProtection="1">
      <alignment horizontal="center" vertical="center"/>
    </xf>
    <xf numFmtId="166" fontId="32" fillId="10" borderId="22" xfId="3" applyNumberFormat="1" applyFont="1" applyFill="1" applyBorder="1" applyAlignment="1" applyProtection="1">
      <alignment horizontal="center" vertical="center"/>
    </xf>
    <xf numFmtId="0" fontId="0" fillId="6" borderId="0" xfId="0" applyFill="1"/>
    <xf numFmtId="0" fontId="13" fillId="7" borderId="8" xfId="0" applyFont="1" applyFill="1" applyBorder="1"/>
    <xf numFmtId="0" fontId="13" fillId="7" borderId="23" xfId="0" applyFont="1" applyFill="1" applyBorder="1"/>
    <xf numFmtId="0" fontId="13" fillId="7" borderId="9" xfId="0" applyFont="1" applyFill="1" applyBorder="1"/>
    <xf numFmtId="0" fontId="13" fillId="7" borderId="10" xfId="0" applyFont="1" applyFill="1" applyBorder="1" applyAlignment="1">
      <alignment wrapText="1"/>
    </xf>
    <xf numFmtId="9" fontId="33" fillId="7" borderId="0" xfId="1" applyFont="1" applyFill="1" applyBorder="1"/>
    <xf numFmtId="9" fontId="13" fillId="7" borderId="24" xfId="1" applyFont="1" applyFill="1" applyBorder="1"/>
    <xf numFmtId="0" fontId="12" fillId="7" borderId="11" xfId="0" applyFont="1" applyFill="1" applyBorder="1" applyAlignment="1">
      <alignment wrapText="1"/>
    </xf>
    <xf numFmtId="0" fontId="13" fillId="7" borderId="25" xfId="0" applyFont="1" applyFill="1" applyBorder="1" applyAlignment="1">
      <alignment vertical="top" wrapText="1"/>
    </xf>
    <xf numFmtId="0" fontId="13" fillId="7" borderId="26" xfId="0" applyFont="1" applyFill="1" applyBorder="1" applyAlignment="1">
      <alignment vertical="top" wrapText="1"/>
    </xf>
    <xf numFmtId="0" fontId="12" fillId="7" borderId="10" xfId="0" applyFont="1" applyFill="1" applyBorder="1"/>
    <xf numFmtId="0" fontId="12" fillId="7" borderId="0" xfId="0" applyFont="1" applyFill="1"/>
    <xf numFmtId="0" fontId="12" fillId="7" borderId="24" xfId="0" applyFont="1" applyFill="1" applyBorder="1"/>
    <xf numFmtId="0" fontId="12" fillId="7" borderId="11" xfId="0" applyFont="1" applyFill="1" applyBorder="1"/>
    <xf numFmtId="0" fontId="12" fillId="7" borderId="25" xfId="0" applyFont="1" applyFill="1" applyBorder="1"/>
    <xf numFmtId="0" fontId="12" fillId="7" borderId="26" xfId="0" applyFont="1" applyFill="1" applyBorder="1"/>
    <xf numFmtId="0" fontId="6" fillId="7" borderId="0" xfId="0" applyFont="1" applyFill="1" applyAlignment="1">
      <alignment wrapText="1"/>
    </xf>
    <xf numFmtId="0" fontId="0" fillId="7" borderId="0" xfId="0" applyFill="1"/>
    <xf numFmtId="164" fontId="0" fillId="7" borderId="0" xfId="2" applyNumberFormat="1" applyFont="1" applyFill="1" applyBorder="1"/>
    <xf numFmtId="167" fontId="0" fillId="7" borderId="0" xfId="2" applyNumberFormat="1" applyFont="1" applyFill="1" applyBorder="1"/>
    <xf numFmtId="167" fontId="0" fillId="14" borderId="0" xfId="0" applyNumberFormat="1" applyFill="1"/>
    <xf numFmtId="167" fontId="0" fillId="15" borderId="0" xfId="0" applyNumberFormat="1" applyFill="1"/>
    <xf numFmtId="167" fontId="21" fillId="16" borderId="0" xfId="0" applyNumberFormat="1" applyFont="1" applyFill="1"/>
    <xf numFmtId="0" fontId="25" fillId="17" borderId="14" xfId="3" applyFont="1" applyFill="1" applyBorder="1" applyAlignment="1" applyProtection="1">
      <alignment horizontal="center" vertical="center"/>
    </xf>
    <xf numFmtId="0" fontId="25" fillId="17" borderId="15" xfId="3" applyFont="1" applyFill="1" applyBorder="1" applyAlignment="1" applyProtection="1">
      <alignment horizontal="center" vertical="center"/>
    </xf>
    <xf numFmtId="0" fontId="25" fillId="17" borderId="16" xfId="3" applyFont="1" applyFill="1" applyBorder="1" applyAlignment="1" applyProtection="1">
      <alignment horizontal="center" vertical="center"/>
    </xf>
    <xf numFmtId="0" fontId="6" fillId="7" borderId="0" xfId="0" applyFont="1" applyFill="1"/>
    <xf numFmtId="164" fontId="0" fillId="11" borderId="0" xfId="2" applyNumberFormat="1" applyFont="1" applyFill="1" applyBorder="1"/>
    <xf numFmtId="164" fontId="0" fillId="12" borderId="0" xfId="2" applyNumberFormat="1" applyFont="1" applyFill="1" applyBorder="1"/>
    <xf numFmtId="164" fontId="0" fillId="13" borderId="0" xfId="2" applyNumberFormat="1" applyFont="1" applyFill="1" applyBorder="1"/>
    <xf numFmtId="0" fontId="15" fillId="7" borderId="10" xfId="0" applyFont="1" applyFill="1" applyBorder="1"/>
    <xf numFmtId="9" fontId="15" fillId="7" borderId="24" xfId="1" applyFont="1" applyFill="1" applyBorder="1"/>
    <xf numFmtId="0" fontId="15" fillId="7" borderId="11" xfId="0" applyFont="1" applyFill="1" applyBorder="1"/>
    <xf numFmtId="9" fontId="15" fillId="7" borderId="25" xfId="1" applyFont="1" applyFill="1" applyBorder="1"/>
    <xf numFmtId="9" fontId="15" fillId="7" borderId="26" xfId="1" applyFont="1" applyFill="1" applyBorder="1"/>
    <xf numFmtId="0" fontId="16" fillId="7" borderId="8" xfId="0" applyFont="1" applyFill="1" applyBorder="1" applyAlignment="1">
      <alignment horizontal="left"/>
    </xf>
    <xf numFmtId="0" fontId="16" fillId="7" borderId="23" xfId="0" applyFont="1" applyFill="1" applyBorder="1"/>
    <xf numFmtId="0" fontId="16" fillId="7" borderId="9" xfId="0" applyFont="1" applyFill="1" applyBorder="1"/>
    <xf numFmtId="0" fontId="6" fillId="7" borderId="8" xfId="0" applyFont="1" applyFill="1" applyBorder="1"/>
    <xf numFmtId="0" fontId="6" fillId="7" borderId="23" xfId="0" applyFont="1" applyFill="1" applyBorder="1"/>
    <xf numFmtId="0" fontId="6" fillId="7" borderId="9" xfId="0" applyFont="1" applyFill="1" applyBorder="1"/>
    <xf numFmtId="0" fontId="15" fillId="7" borderId="24" xfId="2" applyNumberFormat="1" applyFont="1" applyFill="1" applyBorder="1"/>
    <xf numFmtId="0" fontId="16" fillId="7" borderId="11" xfId="2" applyNumberFormat="1" applyFont="1" applyFill="1" applyBorder="1"/>
    <xf numFmtId="0" fontId="16" fillId="7" borderId="26" xfId="2" applyNumberFormat="1" applyFont="1" applyFill="1" applyBorder="1"/>
    <xf numFmtId="0" fontId="34" fillId="7" borderId="8" xfId="0" applyFont="1" applyFill="1" applyBorder="1"/>
    <xf numFmtId="0" fontId="34" fillId="7" borderId="23" xfId="0" applyFont="1" applyFill="1" applyBorder="1"/>
    <xf numFmtId="0" fontId="34" fillId="7" borderId="9" xfId="0" applyFont="1" applyFill="1" applyBorder="1"/>
    <xf numFmtId="0" fontId="35" fillId="7" borderId="10" xfId="0" applyFont="1" applyFill="1" applyBorder="1" applyAlignment="1">
      <alignment horizontal="left"/>
    </xf>
    <xf numFmtId="168" fontId="35" fillId="18" borderId="0" xfId="0" applyNumberFormat="1" applyFont="1" applyFill="1"/>
    <xf numFmtId="168" fontId="35" fillId="19" borderId="0" xfId="0" applyNumberFormat="1" applyFont="1" applyFill="1"/>
    <xf numFmtId="168" fontId="35" fillId="20" borderId="0" xfId="0" applyNumberFormat="1" applyFont="1" applyFill="1"/>
    <xf numFmtId="168" fontId="35" fillId="21" borderId="0" xfId="0" applyNumberFormat="1" applyFont="1" applyFill="1"/>
    <xf numFmtId="168" fontId="35" fillId="22" borderId="0" xfId="0" applyNumberFormat="1" applyFont="1" applyFill="1"/>
    <xf numFmtId="168" fontId="35" fillId="23" borderId="0" xfId="0" applyNumberFormat="1" applyFont="1" applyFill="1"/>
    <xf numFmtId="0" fontId="35" fillId="7" borderId="11" xfId="0" applyFont="1" applyFill="1" applyBorder="1" applyAlignment="1">
      <alignment horizontal="left"/>
    </xf>
    <xf numFmtId="168" fontId="35" fillId="23" borderId="25" xfId="0" applyNumberFormat="1" applyFont="1" applyFill="1" applyBorder="1"/>
    <xf numFmtId="9" fontId="0" fillId="7" borderId="0" xfId="1" applyFont="1" applyFill="1" applyBorder="1"/>
    <xf numFmtId="0" fontId="22" fillId="6" borderId="0" xfId="10" applyFill="1" applyAlignment="1"/>
    <xf numFmtId="0" fontId="14" fillId="6" borderId="0" xfId="0" applyFont="1" applyFill="1" applyAlignment="1">
      <alignment wrapText="1"/>
    </xf>
    <xf numFmtId="0" fontId="0" fillId="7" borderId="8" xfId="0" applyFill="1" applyBorder="1"/>
    <xf numFmtId="0" fontId="0" fillId="7" borderId="9" xfId="0" applyFill="1" applyBorder="1"/>
    <xf numFmtId="0" fontId="19" fillId="24" borderId="31" xfId="0" applyFont="1" applyFill="1" applyBorder="1" applyAlignment="1">
      <alignment horizontal="left" wrapText="1" readingOrder="1"/>
    </xf>
    <xf numFmtId="0" fontId="19" fillId="24" borderId="32" xfId="0" applyFont="1" applyFill="1" applyBorder="1" applyAlignment="1">
      <alignment horizontal="left" wrapText="1" readingOrder="1"/>
    </xf>
    <xf numFmtId="0" fontId="26" fillId="2" borderId="28" xfId="0" applyFont="1" applyFill="1" applyBorder="1" applyAlignment="1">
      <alignment horizontal="center" vertical="center" wrapText="1" readingOrder="1"/>
    </xf>
    <xf numFmtId="0" fontId="18" fillId="6" borderId="0" xfId="0" applyFont="1" applyFill="1" applyAlignment="1">
      <alignment wrapText="1"/>
    </xf>
    <xf numFmtId="0" fontId="23" fillId="6" borderId="0" xfId="10" applyFont="1" applyFill="1" applyAlignment="1"/>
    <xf numFmtId="9" fontId="35" fillId="7" borderId="24" xfId="0" applyNumberFormat="1" applyFont="1" applyFill="1" applyBorder="1"/>
    <xf numFmtId="9" fontId="35" fillId="7" borderId="26" xfId="0" applyNumberFormat="1" applyFont="1" applyFill="1" applyBorder="1"/>
    <xf numFmtId="0" fontId="34" fillId="7" borderId="0" xfId="0" applyFont="1" applyFill="1"/>
    <xf numFmtId="0" fontId="34" fillId="7" borderId="0" xfId="0" applyFont="1" applyFill="1" applyAlignment="1">
      <alignment horizontal="left"/>
    </xf>
    <xf numFmtId="9" fontId="34" fillId="7" borderId="0" xfId="1" applyFont="1" applyFill="1" applyBorder="1"/>
    <xf numFmtId="0" fontId="35" fillId="7" borderId="0" xfId="0" applyFont="1" applyFill="1"/>
    <xf numFmtId="0" fontId="35" fillId="7" borderId="0" xfId="0" applyFont="1" applyFill="1" applyAlignment="1">
      <alignment horizontal="left"/>
    </xf>
    <xf numFmtId="3" fontId="35" fillId="7" borderId="0" xfId="0" applyNumberFormat="1" applyFont="1" applyFill="1"/>
    <xf numFmtId="9" fontId="35" fillId="7" borderId="0" xfId="0" applyNumberFormat="1" applyFont="1" applyFill="1"/>
    <xf numFmtId="9" fontId="35" fillId="7" borderId="0" xfId="1" applyFont="1" applyFill="1" applyBorder="1"/>
    <xf numFmtId="0" fontId="20" fillId="8" borderId="0" xfId="0" applyFont="1" applyFill="1" applyAlignment="1">
      <alignment wrapText="1"/>
    </xf>
    <xf numFmtId="0" fontId="36" fillId="8" borderId="0" xfId="0" applyFont="1" applyFill="1" applyAlignment="1">
      <alignment wrapText="1"/>
    </xf>
    <xf numFmtId="0" fontId="37" fillId="6" borderId="0" xfId="0" applyFont="1" applyFill="1"/>
    <xf numFmtId="9" fontId="12" fillId="6" borderId="0" xfId="1" applyFont="1" applyFill="1"/>
    <xf numFmtId="0" fontId="16" fillId="7" borderId="0" xfId="0" applyFont="1" applyFill="1"/>
    <xf numFmtId="0" fontId="15" fillId="7" borderId="0" xfId="0" applyFont="1" applyFill="1"/>
    <xf numFmtId="0" fontId="24" fillId="6" borderId="0" xfId="10" applyFont="1" applyFill="1" applyAlignment="1">
      <alignment vertical="center"/>
    </xf>
    <xf numFmtId="0" fontId="16" fillId="6" borderId="0" xfId="0" applyFont="1" applyFill="1" applyAlignment="1">
      <alignment horizontal="left"/>
    </xf>
    <xf numFmtId="0" fontId="12" fillId="6" borderId="0" xfId="0" applyFont="1" applyFill="1" applyAlignment="1">
      <alignment horizontal="left" wrapText="1"/>
    </xf>
    <xf numFmtId="0" fontId="12" fillId="6" borderId="0" xfId="0" applyFont="1" applyFill="1" applyAlignment="1">
      <alignment horizontal="left"/>
    </xf>
    <xf numFmtId="0" fontId="0" fillId="7" borderId="23" xfId="0" applyFill="1" applyBorder="1"/>
    <xf numFmtId="0" fontId="0" fillId="7" borderId="10" xfId="0" applyFill="1" applyBorder="1"/>
    <xf numFmtId="0" fontId="0" fillId="7" borderId="11" xfId="0" applyFill="1" applyBorder="1"/>
    <xf numFmtId="9" fontId="0" fillId="7" borderId="25" xfId="1" applyFont="1" applyFill="1" applyBorder="1"/>
    <xf numFmtId="0" fontId="0" fillId="7" borderId="25" xfId="0" applyFill="1" applyBorder="1"/>
    <xf numFmtId="0" fontId="12" fillId="6" borderId="0" xfId="0" applyFont="1" applyFill="1" applyAlignment="1">
      <alignment horizontal="center"/>
    </xf>
    <xf numFmtId="0" fontId="0" fillId="7" borderId="23" xfId="0" applyFill="1" applyBorder="1" applyAlignment="1">
      <alignment horizontal="center"/>
    </xf>
    <xf numFmtId="9" fontId="0" fillId="7" borderId="0" xfId="1" applyFont="1" applyFill="1" applyBorder="1" applyAlignment="1">
      <alignment horizontal="center"/>
    </xf>
    <xf numFmtId="9" fontId="0" fillId="7" borderId="25" xfId="1" applyFont="1" applyFill="1" applyBorder="1" applyAlignment="1">
      <alignment horizontal="center"/>
    </xf>
    <xf numFmtId="0" fontId="0" fillId="7" borderId="9" xfId="0" applyFill="1" applyBorder="1" applyAlignment="1">
      <alignment horizontal="center"/>
    </xf>
    <xf numFmtId="9" fontId="0" fillId="7" borderId="24" xfId="1" applyFont="1" applyFill="1" applyBorder="1" applyAlignment="1">
      <alignment horizontal="center"/>
    </xf>
    <xf numFmtId="9" fontId="0" fillId="7" borderId="26" xfId="1" applyFont="1" applyFill="1" applyBorder="1" applyAlignment="1">
      <alignment horizontal="center"/>
    </xf>
    <xf numFmtId="0" fontId="14" fillId="6" borderId="0" xfId="0" applyFont="1" applyFill="1" applyAlignment="1">
      <alignment horizontal="left" wrapText="1"/>
    </xf>
    <xf numFmtId="0" fontId="22" fillId="6" borderId="0" xfId="10" applyFill="1" applyAlignment="1">
      <alignment horizontal="left"/>
    </xf>
    <xf numFmtId="0" fontId="12" fillId="7" borderId="10" xfId="0" applyFont="1" applyFill="1" applyBorder="1" applyAlignment="1">
      <alignment wrapText="1"/>
    </xf>
    <xf numFmtId="0" fontId="13" fillId="7" borderId="0" xfId="0" applyFont="1" applyFill="1" applyAlignment="1">
      <alignment horizontal="center"/>
    </xf>
    <xf numFmtId="0" fontId="13" fillId="7" borderId="24" xfId="0" applyFont="1" applyFill="1" applyBorder="1" applyAlignment="1">
      <alignment horizontal="center"/>
    </xf>
    <xf numFmtId="9" fontId="12" fillId="7" borderId="0" xfId="0" applyNumberFormat="1" applyFont="1" applyFill="1" applyAlignment="1">
      <alignment horizontal="center"/>
    </xf>
    <xf numFmtId="9" fontId="12" fillId="7" borderId="24" xfId="0" applyNumberFormat="1" applyFont="1" applyFill="1" applyBorder="1" applyAlignment="1">
      <alignment horizontal="center"/>
    </xf>
    <xf numFmtId="9" fontId="12" fillId="7" borderId="25" xfId="0" applyNumberFormat="1" applyFont="1" applyFill="1" applyBorder="1" applyAlignment="1">
      <alignment horizontal="center"/>
    </xf>
    <xf numFmtId="9" fontId="12" fillId="7" borderId="26" xfId="0" applyNumberFormat="1" applyFont="1" applyFill="1" applyBorder="1" applyAlignment="1">
      <alignment horizontal="center"/>
    </xf>
    <xf numFmtId="169" fontId="0" fillId="7" borderId="0" xfId="9" applyNumberFormat="1" applyFont="1" applyFill="1" applyBorder="1"/>
    <xf numFmtId="0" fontId="0" fillId="7" borderId="24" xfId="0" applyFill="1" applyBorder="1"/>
    <xf numFmtId="44" fontId="0" fillId="7" borderId="0" xfId="9" applyFont="1" applyFill="1" applyBorder="1"/>
    <xf numFmtId="44" fontId="0" fillId="7" borderId="24" xfId="9" applyFont="1" applyFill="1" applyBorder="1"/>
    <xf numFmtId="169" fontId="0" fillId="7" borderId="25" xfId="9" applyNumberFormat="1" applyFont="1" applyFill="1" applyBorder="1"/>
    <xf numFmtId="164" fontId="0" fillId="7" borderId="25" xfId="2" applyNumberFormat="1" applyFont="1" applyFill="1" applyBorder="1"/>
    <xf numFmtId="44" fontId="0" fillId="7" borderId="25" xfId="9" applyFont="1" applyFill="1" applyBorder="1"/>
    <xf numFmtId="44" fontId="0" fillId="7" borderId="26" xfId="9" applyFont="1" applyFill="1" applyBorder="1"/>
    <xf numFmtId="169" fontId="0" fillId="7" borderId="24" xfId="9" applyNumberFormat="1" applyFont="1" applyFill="1" applyBorder="1"/>
    <xf numFmtId="169" fontId="0" fillId="7" borderId="26" xfId="9" applyNumberFormat="1" applyFont="1" applyFill="1" applyBorder="1"/>
    <xf numFmtId="0" fontId="16" fillId="7" borderId="8" xfId="0" applyFont="1" applyFill="1" applyBorder="1" applyAlignment="1">
      <alignment wrapText="1"/>
    </xf>
    <xf numFmtId="0" fontId="16" fillId="7" borderId="23" xfId="0" applyFont="1" applyFill="1" applyBorder="1" applyAlignment="1">
      <alignment horizontal="center"/>
    </xf>
    <xf numFmtId="0" fontId="16" fillId="7" borderId="9" xfId="0" applyFont="1" applyFill="1" applyBorder="1" applyAlignment="1">
      <alignment horizontal="center"/>
    </xf>
    <xf numFmtId="0" fontId="15" fillId="7" borderId="10" xfId="0" applyFont="1" applyFill="1" applyBorder="1" applyAlignment="1">
      <alignment wrapText="1"/>
    </xf>
    <xf numFmtId="165" fontId="15" fillId="7" borderId="0" xfId="0" applyNumberFormat="1" applyFont="1" applyFill="1" applyAlignment="1">
      <alignment horizontal="center"/>
    </xf>
    <xf numFmtId="165" fontId="15" fillId="7" borderId="24" xfId="0" applyNumberFormat="1" applyFont="1" applyFill="1" applyBorder="1" applyAlignment="1">
      <alignment horizontal="center"/>
    </xf>
    <xf numFmtId="0" fontId="15" fillId="7" borderId="11" xfId="0" applyFont="1" applyFill="1" applyBorder="1" applyAlignment="1">
      <alignment wrapText="1"/>
    </xf>
    <xf numFmtId="165" fontId="15" fillId="7" borderId="25" xfId="0" applyNumberFormat="1" applyFont="1" applyFill="1" applyBorder="1" applyAlignment="1">
      <alignment horizontal="center"/>
    </xf>
    <xf numFmtId="165" fontId="15" fillId="7" borderId="26" xfId="0" applyNumberFormat="1" applyFont="1" applyFill="1" applyBorder="1" applyAlignment="1">
      <alignment horizontal="center"/>
    </xf>
    <xf numFmtId="0" fontId="35" fillId="7" borderId="24" xfId="0" applyFont="1" applyFill="1" applyBorder="1" applyAlignment="1">
      <alignment horizontal="center" vertical="center"/>
    </xf>
    <xf numFmtId="0" fontId="35" fillId="7" borderId="26" xfId="0" applyFont="1" applyFill="1" applyBorder="1" applyAlignment="1">
      <alignment horizontal="center" vertical="center"/>
    </xf>
    <xf numFmtId="0" fontId="26" fillId="2" borderId="29" xfId="0" applyFont="1" applyFill="1" applyBorder="1" applyAlignment="1">
      <alignment horizontal="center" vertical="center" wrapText="1" readingOrder="1"/>
    </xf>
    <xf numFmtId="0" fontId="26" fillId="2" borderId="30" xfId="0" applyFont="1" applyFill="1" applyBorder="1" applyAlignment="1">
      <alignment horizontal="center" vertical="center" wrapText="1" readingOrder="1"/>
    </xf>
    <xf numFmtId="0" fontId="17" fillId="24" borderId="31" xfId="0" applyFont="1" applyFill="1" applyBorder="1" applyAlignment="1">
      <alignment horizontal="center" vertical="center" wrapText="1"/>
    </xf>
    <xf numFmtId="0" fontId="17" fillId="24" borderId="32" xfId="0" applyFont="1" applyFill="1" applyBorder="1" applyAlignment="1">
      <alignment horizontal="center" vertical="center" wrapText="1"/>
    </xf>
    <xf numFmtId="0" fontId="19" fillId="24" borderId="31" xfId="0" applyFont="1" applyFill="1" applyBorder="1" applyAlignment="1">
      <alignment horizontal="center" vertical="center" wrapText="1" readingOrder="1"/>
    </xf>
    <xf numFmtId="0" fontId="19" fillId="24" borderId="32" xfId="0" applyFont="1" applyFill="1" applyBorder="1" applyAlignment="1">
      <alignment horizontal="center" vertical="center" wrapText="1" readingOrder="1"/>
    </xf>
    <xf numFmtId="9" fontId="19" fillId="24" borderId="31" xfId="0" applyNumberFormat="1" applyFont="1" applyFill="1" applyBorder="1" applyAlignment="1">
      <alignment horizontal="center" vertical="center" wrapText="1" readingOrder="1"/>
    </xf>
    <xf numFmtId="9" fontId="19" fillId="24" borderId="32" xfId="0" applyNumberFormat="1" applyFont="1" applyFill="1" applyBorder="1" applyAlignment="1">
      <alignment horizontal="center" vertical="center" wrapText="1" readingOrder="1"/>
    </xf>
    <xf numFmtId="0" fontId="19" fillId="24" borderId="29" xfId="0" applyFont="1" applyFill="1" applyBorder="1" applyAlignment="1">
      <alignment horizontal="center" vertical="center" wrapText="1" readingOrder="1"/>
    </xf>
    <xf numFmtId="0" fontId="19" fillId="24" borderId="33" xfId="0" applyFont="1" applyFill="1" applyBorder="1" applyAlignment="1">
      <alignment horizontal="center" vertical="center" wrapText="1" readingOrder="1"/>
    </xf>
    <xf numFmtId="0" fontId="19" fillId="24" borderId="30" xfId="0" applyFont="1" applyFill="1" applyBorder="1" applyAlignment="1">
      <alignment horizontal="center" vertical="center" wrapText="1" readingOrder="1"/>
    </xf>
    <xf numFmtId="0" fontId="6" fillId="7" borderId="12" xfId="0" applyFont="1" applyFill="1" applyBorder="1" applyAlignment="1">
      <alignment horizontal="center"/>
    </xf>
    <xf numFmtId="0" fontId="6" fillId="7" borderId="27" xfId="0" applyFont="1" applyFill="1" applyBorder="1" applyAlignment="1">
      <alignment horizontal="center"/>
    </xf>
    <xf numFmtId="0" fontId="6" fillId="7" borderId="13" xfId="0" applyFont="1" applyFill="1" applyBorder="1" applyAlignment="1">
      <alignment horizontal="center"/>
    </xf>
  </cellXfs>
  <cellStyles count="11">
    <cellStyle name="Comma" xfId="2" builtinId="3"/>
    <cellStyle name="Comma 2" xfId="6" xr:uid="{A01A352B-7DBE-44FC-8CF6-27A835E394CE}"/>
    <cellStyle name="Currency" xfId="9" builtinId="4"/>
    <cellStyle name="Hyperlink" xfId="10" builtinId="8"/>
    <cellStyle name="Normal" xfId="0" builtinId="0"/>
    <cellStyle name="Normal 2" xfId="3" xr:uid="{F89F3038-CD5D-4E02-8CBB-A5330F5A95ED}"/>
    <cellStyle name="Normal 3" xfId="5" xr:uid="{BB2F0C10-D3D6-4C8F-8A4C-BBDB5FFE7C33}"/>
    <cellStyle name="Normal 4" xfId="7" xr:uid="{2D6B6E0B-0EF1-41FC-B7CB-D27FF1100D3A}"/>
    <cellStyle name="Normal 5" xfId="8" xr:uid="{557060F2-E567-48BD-A995-D1E7EB1CA4B8}"/>
    <cellStyle name="Percent" xfId="1" builtinId="5"/>
    <cellStyle name="Percent 2" xfId="4" xr:uid="{57CA5F87-8586-4B30-A827-4A303D7B9AB4}"/>
  </cellStyles>
  <dxfs count="166">
    <dxf>
      <numFmt numFmtId="13" formatCode="0%"/>
    </dxf>
    <dxf>
      <numFmt numFmtId="13" formatCode="0%"/>
    </dxf>
    <dxf>
      <font>
        <b val="0"/>
        <i val="0"/>
        <strike val="0"/>
        <condense val="0"/>
        <extend val="0"/>
        <outline val="0"/>
        <shadow val="0"/>
        <u val="none"/>
        <vertAlign val="baseline"/>
        <sz val="11"/>
        <color theme="1"/>
        <name val="Aptos Narrow"/>
        <family val="2"/>
        <scheme val="minor"/>
      </font>
      <fill>
        <patternFill patternType="solid">
          <fgColor indexed="64"/>
          <bgColor rgb="FFF8F2F8"/>
        </patternFill>
      </fill>
      <border diagonalUp="0" diagonalDown="0">
        <left/>
        <right style="medium">
          <color rgb="FFEE2B4B"/>
        </right>
        <top/>
        <bottom/>
        <vertical/>
        <horizontal/>
      </border>
    </dxf>
    <dxf>
      <font>
        <b val="0"/>
        <i val="0"/>
        <strike val="0"/>
        <condense val="0"/>
        <extend val="0"/>
        <outline val="0"/>
        <shadow val="0"/>
        <u val="none"/>
        <vertAlign val="baseline"/>
        <sz val="11"/>
        <color theme="1"/>
        <name val="Aptos Narrow"/>
        <family val="2"/>
        <scheme val="minor"/>
      </font>
      <fill>
        <patternFill patternType="solid">
          <fgColor indexed="64"/>
          <bgColor rgb="FFF8F2F8"/>
        </patternFill>
      </fill>
    </dxf>
    <dxf>
      <font>
        <b val="0"/>
        <i val="0"/>
        <strike val="0"/>
        <condense val="0"/>
        <extend val="0"/>
        <outline val="0"/>
        <shadow val="0"/>
        <u val="none"/>
        <vertAlign val="baseline"/>
        <sz val="11"/>
        <color theme="1"/>
        <name val="Aptos Narrow"/>
        <family val="2"/>
        <scheme val="minor"/>
      </font>
      <fill>
        <patternFill patternType="solid">
          <fgColor indexed="64"/>
          <bgColor rgb="FFF8F2F8"/>
        </patternFill>
      </fill>
    </dxf>
    <dxf>
      <font>
        <b val="0"/>
        <i val="0"/>
        <strike val="0"/>
        <condense val="0"/>
        <extend val="0"/>
        <outline val="0"/>
        <shadow val="0"/>
        <u val="none"/>
        <vertAlign val="baseline"/>
        <sz val="11"/>
        <color theme="1"/>
        <name val="Aptos Narrow"/>
        <family val="2"/>
        <scheme val="minor"/>
      </font>
      <fill>
        <patternFill patternType="solid">
          <fgColor indexed="64"/>
          <bgColor rgb="FFF8F2F8"/>
        </patternFill>
      </fill>
    </dxf>
    <dxf>
      <fill>
        <patternFill patternType="solid">
          <fgColor indexed="64"/>
          <bgColor rgb="FFF8F2F8"/>
        </patternFill>
      </fill>
      <border diagonalUp="0" diagonalDown="0">
        <left style="medium">
          <color rgb="FFEE2B4B"/>
        </left>
        <right/>
        <top/>
        <bottom/>
        <vertical/>
        <horizontal/>
      </border>
    </dxf>
    <dxf>
      <font>
        <b val="0"/>
        <i val="0"/>
        <strike val="0"/>
        <condense val="0"/>
        <extend val="0"/>
        <outline val="0"/>
        <shadow val="0"/>
        <u val="none"/>
        <vertAlign val="baseline"/>
        <sz val="11"/>
        <color theme="1"/>
        <name val="Aptos Narrow"/>
        <family val="2"/>
        <scheme val="minor"/>
      </font>
      <numFmt numFmtId="164" formatCode="_-* #,##0_-;\-* #,##0_-;_-* &quot;-&quot;??_-;_-@_-"/>
      <fill>
        <patternFill patternType="solid">
          <fgColor indexed="64"/>
          <bgColor rgb="FFF8F2F8"/>
        </patternFill>
      </fill>
    </dxf>
    <dxf>
      <font>
        <b val="0"/>
        <i val="0"/>
        <strike val="0"/>
        <condense val="0"/>
        <extend val="0"/>
        <outline val="0"/>
        <shadow val="0"/>
        <u val="none"/>
        <vertAlign val="baseline"/>
        <sz val="11"/>
        <color theme="1"/>
        <name val="Aptos Narrow"/>
        <family val="2"/>
        <scheme val="minor"/>
      </font>
      <numFmt numFmtId="164" formatCode="_-* #,##0_-;\-* #,##0_-;_-* &quot;-&quot;??_-;_-@_-"/>
      <fill>
        <patternFill patternType="solid">
          <fgColor indexed="64"/>
          <bgColor rgb="FFF8F2F8"/>
        </patternFill>
      </fill>
    </dxf>
    <dxf>
      <font>
        <b val="0"/>
        <i val="0"/>
        <strike val="0"/>
        <condense val="0"/>
        <extend val="0"/>
        <outline val="0"/>
        <shadow val="0"/>
        <u val="none"/>
        <vertAlign val="baseline"/>
        <sz val="11"/>
        <color theme="1"/>
        <name val="Aptos Narrow"/>
        <family val="2"/>
        <scheme val="minor"/>
      </font>
      <numFmt numFmtId="164" formatCode="_-* #,##0_-;\-* #,##0_-;_-* &quot;-&quot;??_-;_-@_-"/>
      <fill>
        <patternFill patternType="solid">
          <fgColor indexed="64"/>
          <bgColor rgb="FFF8F2F8"/>
        </patternFill>
      </fill>
    </dxf>
    <dxf>
      <fill>
        <patternFill patternType="solid">
          <fgColor indexed="64"/>
          <bgColor rgb="FFF8F2F8"/>
        </patternFill>
      </fill>
      <border outline="0">
        <left style="medium">
          <color rgb="FFEE2B4B"/>
        </left>
      </border>
    </dxf>
    <dxf>
      <numFmt numFmtId="169" formatCode="_-&quot;$&quot;* #,##0_-;\-&quot;$&quot;* #,##0_-;_-&quot;$&quot;* &quot;-&quot;??_-;_-@_-"/>
      <fill>
        <patternFill patternType="solid">
          <fgColor indexed="64"/>
          <bgColor rgb="FFF8F2F8"/>
        </patternFill>
      </fill>
      <border diagonalUp="0" diagonalDown="0" outline="0">
        <left/>
        <right style="medium">
          <color rgb="FFEE2B4B"/>
        </right>
        <top/>
        <bottom/>
      </border>
    </dxf>
    <dxf>
      <font>
        <b val="0"/>
        <i val="0"/>
        <strike val="0"/>
        <condense val="0"/>
        <extend val="0"/>
        <outline val="0"/>
        <shadow val="0"/>
        <u val="none"/>
        <vertAlign val="baseline"/>
        <sz val="11"/>
        <color theme="1"/>
        <name val="Aptos Narrow"/>
        <family val="2"/>
        <scheme val="minor"/>
      </font>
      <numFmt numFmtId="169" formatCode="_-&quot;$&quot;* #,##0_-;\-&quot;$&quot;* #,##0_-;_-&quot;$&quot;* &quot;-&quot;??_-;_-@_-"/>
      <fill>
        <patternFill patternType="solid">
          <fgColor indexed="64"/>
          <bgColor rgb="FFF8F2F8"/>
        </patternFill>
      </fill>
    </dxf>
    <dxf>
      <font>
        <b val="0"/>
        <i val="0"/>
        <strike val="0"/>
        <condense val="0"/>
        <extend val="0"/>
        <outline val="0"/>
        <shadow val="0"/>
        <u val="none"/>
        <vertAlign val="baseline"/>
        <sz val="11"/>
        <color theme="1"/>
        <name val="Aptos Narrow"/>
        <family val="2"/>
        <scheme val="minor"/>
      </font>
      <numFmt numFmtId="169" formatCode="_-&quot;$&quot;* #,##0_-;\-&quot;$&quot;* #,##0_-;_-&quot;$&quot;* &quot;-&quot;??_-;_-@_-"/>
      <fill>
        <patternFill patternType="solid">
          <fgColor indexed="64"/>
          <bgColor rgb="FFF8F2F8"/>
        </patternFill>
      </fill>
    </dxf>
    <dxf>
      <font>
        <b val="0"/>
        <i val="0"/>
        <strike val="0"/>
        <condense val="0"/>
        <extend val="0"/>
        <outline val="0"/>
        <shadow val="0"/>
        <u val="none"/>
        <vertAlign val="baseline"/>
        <sz val="11"/>
        <color theme="1"/>
        <name val="Aptos Narrow"/>
        <family val="2"/>
        <scheme val="minor"/>
      </font>
      <numFmt numFmtId="169" formatCode="_-&quot;$&quot;* #,##0_-;\-&quot;$&quot;* #,##0_-;_-&quot;$&quot;* &quot;-&quot;??_-;_-@_-"/>
      <fill>
        <patternFill patternType="solid">
          <fgColor indexed="64"/>
          <bgColor rgb="FFF8F2F8"/>
        </patternFill>
      </fill>
    </dxf>
    <dxf>
      <fill>
        <patternFill patternType="solid">
          <fgColor indexed="64"/>
          <bgColor rgb="FFF8F2F8"/>
        </patternFill>
      </fill>
      <border diagonalUp="0" diagonalDown="0">
        <left style="medium">
          <color rgb="FFEE2B4B"/>
        </left>
        <right/>
        <top/>
        <bottom/>
        <vertical/>
        <horizontal/>
      </border>
    </dxf>
    <dxf>
      <font>
        <b val="0"/>
        <i val="0"/>
        <strike val="0"/>
        <condense val="0"/>
        <extend val="0"/>
        <outline val="0"/>
        <shadow val="0"/>
        <u val="none"/>
        <vertAlign val="baseline"/>
        <sz val="11"/>
        <color theme="1"/>
        <name val="Aptos Narrow"/>
        <family val="2"/>
        <scheme val="minor"/>
      </font>
      <fill>
        <patternFill patternType="solid">
          <fgColor indexed="64"/>
          <bgColor rgb="FFF8F2F8"/>
        </patternFill>
      </fill>
    </dxf>
    <dxf>
      <fill>
        <patternFill patternType="solid">
          <fgColor indexed="64"/>
          <bgColor rgb="FFF8F2F8"/>
        </patternFill>
      </fill>
    </dxf>
    <dxf>
      <fill>
        <patternFill patternType="solid">
          <fgColor indexed="64"/>
          <bgColor rgb="FFF8F2F8"/>
        </patternFill>
      </fill>
    </dxf>
    <dxf>
      <fill>
        <patternFill patternType="solid">
          <fgColor indexed="64"/>
          <bgColor rgb="FFF8F2F8"/>
        </patternFill>
      </fill>
    </dxf>
    <dxf>
      <font>
        <b val="0"/>
        <i val="0"/>
        <strike val="0"/>
        <condense val="0"/>
        <extend val="0"/>
        <outline val="0"/>
        <shadow val="0"/>
        <u val="none"/>
        <vertAlign val="baseline"/>
        <sz val="11"/>
        <color theme="1"/>
        <name val="Aptos Narrow"/>
        <family val="2"/>
        <scheme val="minor"/>
      </font>
      <numFmt numFmtId="169" formatCode="_-&quot;$&quot;* #,##0_-;\-&quot;$&quot;* #,##0_-;_-&quot;$&quot;* &quot;-&quot;??_-;_-@_-"/>
      <fill>
        <patternFill patternType="solid">
          <fgColor indexed="64"/>
          <bgColor rgb="FFF8F2F8"/>
        </patternFill>
      </fill>
    </dxf>
    <dxf>
      <fill>
        <patternFill patternType="solid">
          <fgColor indexed="64"/>
          <bgColor rgb="FFF8F2F8"/>
        </patternFill>
      </fill>
    </dxf>
    <dxf>
      <fill>
        <patternFill patternType="solid">
          <fgColor indexed="64"/>
          <bgColor rgb="FFF8F2F8"/>
        </patternFill>
      </fill>
    </dxf>
    <dxf>
      <fill>
        <patternFill patternType="solid">
          <fgColor indexed="64"/>
          <bgColor rgb="FFF8F2F8"/>
        </patternFill>
      </fill>
    </dxf>
    <dxf>
      <fill>
        <patternFill patternType="solid">
          <fgColor indexed="64"/>
          <bgColor rgb="FFF8F2F8"/>
        </patternFill>
      </fill>
    </dxf>
    <dxf>
      <border diagonalUp="0" diagonalDown="0">
        <left style="medium">
          <color rgb="FFEE2B4B"/>
        </left>
        <right style="medium">
          <color rgb="FFEE2B4B"/>
        </right>
        <top style="medium">
          <color rgb="FFEE2B4B"/>
        </top>
        <bottom style="medium">
          <color rgb="FFEE2B4B"/>
        </bottom>
      </border>
    </dxf>
    <dxf>
      <fill>
        <patternFill patternType="solid">
          <fgColor indexed="64"/>
          <bgColor rgb="FFF8F2F8"/>
        </patternFill>
      </fill>
    </dxf>
    <dxf>
      <font>
        <b/>
      </font>
      <fill>
        <patternFill patternType="solid">
          <fgColor indexed="64"/>
          <bgColor rgb="FFF8F2F8"/>
        </patternFill>
      </fill>
    </dxf>
    <dxf>
      <fill>
        <patternFill patternType="solid">
          <fgColor indexed="64"/>
          <bgColor rgb="FFF8F2F8"/>
        </patternFill>
      </fill>
    </dxf>
    <dxf>
      <fill>
        <patternFill patternType="solid">
          <fgColor indexed="64"/>
          <bgColor rgb="FFF8F2F8"/>
        </patternFill>
      </fill>
    </dxf>
    <dxf>
      <fill>
        <patternFill patternType="solid">
          <fgColor indexed="64"/>
          <bgColor rgb="FFF8F2F8"/>
        </patternFill>
      </fill>
    </dxf>
    <dxf>
      <fill>
        <patternFill patternType="solid">
          <fgColor indexed="64"/>
          <bgColor rgb="FFF8F2F8"/>
        </patternFill>
      </fill>
    </dxf>
    <dxf>
      <border diagonalUp="0" diagonalDown="0">
        <left style="medium">
          <color rgb="FFEE2B4B"/>
        </left>
        <right style="medium">
          <color rgb="FFEE2B4B"/>
        </right>
        <top style="medium">
          <color rgb="FFEE2B4B"/>
        </top>
        <bottom style="medium">
          <color rgb="FFEE2B4B"/>
        </bottom>
      </border>
    </dxf>
    <dxf>
      <fill>
        <patternFill patternType="solid">
          <fgColor indexed="64"/>
          <bgColor rgb="FFF8F2F8"/>
        </patternFill>
      </fill>
    </dxf>
    <dxf>
      <font>
        <b/>
      </font>
      <fill>
        <patternFill patternType="solid">
          <fgColor indexed="64"/>
          <bgColor rgb="FFF8F2F8"/>
        </patternFill>
      </fill>
    </dxf>
    <dxf>
      <font>
        <strike val="0"/>
        <outline val="0"/>
        <shadow val="0"/>
        <vertAlign val="baseline"/>
        <sz val="12"/>
        <name val="Calibri"/>
        <family val="2"/>
        <scheme val="none"/>
      </font>
      <fill>
        <patternFill patternType="solid">
          <fgColor indexed="64"/>
          <bgColor rgb="FFF8F2F8"/>
        </patternFill>
      </fill>
    </dxf>
    <dxf>
      <font>
        <strike val="0"/>
        <outline val="0"/>
        <shadow val="0"/>
        <vertAlign val="baseline"/>
        <sz val="12"/>
        <name val="Calibri"/>
        <family val="2"/>
        <scheme val="none"/>
      </font>
      <fill>
        <patternFill patternType="solid">
          <fgColor indexed="64"/>
          <bgColor rgb="FFF8F2F8"/>
        </patternFill>
      </fill>
    </dxf>
    <dxf>
      <font>
        <strike val="0"/>
        <outline val="0"/>
        <shadow val="0"/>
        <vertAlign val="baseline"/>
        <sz val="12"/>
        <name val="Calibri"/>
        <family val="2"/>
        <scheme val="none"/>
      </font>
      <fill>
        <patternFill patternType="solid">
          <fgColor indexed="64"/>
          <bgColor rgb="FFF8F2F8"/>
        </patternFill>
      </fill>
    </dxf>
    <dxf>
      <font>
        <strike val="0"/>
        <outline val="0"/>
        <shadow val="0"/>
        <vertAlign val="baseline"/>
        <sz val="12"/>
        <name val="Calibri"/>
        <family val="2"/>
        <scheme val="none"/>
      </font>
      <fill>
        <patternFill patternType="solid">
          <fgColor indexed="64"/>
          <bgColor rgb="FFF8F2F8"/>
        </patternFill>
      </fill>
    </dxf>
    <dxf>
      <font>
        <strike val="0"/>
        <outline val="0"/>
        <shadow val="0"/>
        <vertAlign val="baseline"/>
        <sz val="12"/>
        <name val="Calibri"/>
        <family val="2"/>
        <scheme val="none"/>
      </font>
      <fill>
        <patternFill patternType="solid">
          <fgColor indexed="64"/>
          <bgColor rgb="FFF8F2F8"/>
        </patternFill>
      </fill>
    </dxf>
    <dxf>
      <border diagonalUp="0" diagonalDown="0">
        <left style="medium">
          <color rgb="FFEE2B4B"/>
        </left>
        <right style="medium">
          <color rgb="FFEE2B4B"/>
        </right>
        <top style="medium">
          <color rgb="FFEE2B4B"/>
        </top>
        <bottom style="medium">
          <color rgb="FFEE2B4B"/>
        </bottom>
      </border>
    </dxf>
    <dxf>
      <font>
        <strike val="0"/>
        <outline val="0"/>
        <shadow val="0"/>
        <vertAlign val="baseline"/>
        <sz val="12"/>
        <name val="Calibri"/>
        <family val="2"/>
        <scheme val="none"/>
      </font>
      <fill>
        <patternFill patternType="solid">
          <fgColor indexed="64"/>
          <bgColor rgb="FFF8F2F8"/>
        </patternFill>
      </fill>
    </dxf>
    <dxf>
      <font>
        <b/>
        <strike val="0"/>
        <outline val="0"/>
        <shadow val="0"/>
        <vertAlign val="baseline"/>
        <sz val="12"/>
        <name val="Calibri"/>
        <family val="2"/>
        <scheme val="none"/>
      </font>
      <fill>
        <patternFill patternType="solid">
          <fgColor indexed="64"/>
          <bgColor rgb="FFF8F2F8"/>
        </patternFill>
      </fill>
    </dxf>
    <dxf>
      <font>
        <b val="0"/>
        <i val="0"/>
        <strike val="0"/>
        <condense val="0"/>
        <extend val="0"/>
        <outline val="0"/>
        <shadow val="0"/>
        <u val="none"/>
        <vertAlign val="baseline"/>
        <sz val="12"/>
        <color theme="1"/>
        <name val="Aptos Narrow"/>
        <family val="2"/>
        <scheme val="minor"/>
      </font>
      <numFmt numFmtId="13" formatCode="0%"/>
      <fill>
        <patternFill patternType="solid">
          <fgColor indexed="64"/>
          <bgColor rgb="FFF8F2F8"/>
        </patternFill>
      </fill>
    </dxf>
    <dxf>
      <font>
        <strike val="0"/>
        <outline val="0"/>
        <shadow val="0"/>
        <vertAlign val="baseline"/>
        <sz val="12"/>
      </font>
      <numFmt numFmtId="1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numFmt numFmtId="3" formatCode="#,##0"/>
      <fill>
        <patternFill patternType="solid">
          <fgColor indexed="64"/>
          <bgColor rgb="FFF8F2F8"/>
        </patternFill>
      </fill>
    </dxf>
    <dxf>
      <font>
        <strike val="0"/>
        <outline val="0"/>
        <shadow val="0"/>
        <vertAlign val="baseline"/>
        <sz val="12"/>
      </font>
      <fill>
        <patternFill patternType="solid">
          <fgColor indexed="64"/>
          <bgColor rgb="FFF8F2F8"/>
        </patternFill>
      </fill>
    </dxf>
    <dxf>
      <font>
        <strike val="0"/>
        <outline val="0"/>
        <shadow val="0"/>
        <vertAlign val="baseline"/>
        <sz val="12"/>
      </font>
      <fill>
        <patternFill patternType="solid">
          <fgColor indexed="64"/>
          <bgColor rgb="FFF8F2F8"/>
        </patternFill>
      </fill>
    </dxf>
    <dxf>
      <font>
        <strike val="0"/>
        <outline val="0"/>
        <shadow val="0"/>
        <vertAlign val="baseline"/>
        <sz val="12"/>
      </font>
      <fill>
        <patternFill patternType="solid">
          <fgColor indexed="64"/>
          <bgColor rgb="FFF8F2F8"/>
        </patternFill>
      </fill>
    </dxf>
    <dxf>
      <font>
        <strike val="0"/>
        <outline val="0"/>
        <shadow val="0"/>
        <vertAlign val="baseline"/>
        <sz val="12"/>
      </font>
      <fill>
        <patternFill patternType="solid">
          <fgColor indexed="64"/>
          <bgColor rgb="FFF8F2F8"/>
        </patternFill>
      </fill>
    </dxf>
    <dxf>
      <font>
        <strike val="0"/>
        <outline val="0"/>
        <shadow val="0"/>
        <vertAlign val="baseline"/>
        <sz val="12"/>
      </font>
      <fill>
        <patternFill patternType="solid">
          <fgColor indexed="64"/>
          <bgColor rgb="FFF8F2F8"/>
        </patternFill>
      </fill>
      <alignment horizontal="left" vertical="bottom" textRotation="0" wrapText="0" indent="0" justifyLastLine="0" shrinkToFit="0" readingOrder="0"/>
    </dxf>
    <dxf>
      <font>
        <strike val="0"/>
        <outline val="0"/>
        <shadow val="0"/>
        <vertAlign val="baseline"/>
        <sz val="12"/>
      </font>
      <fill>
        <patternFill patternType="solid">
          <fgColor indexed="64"/>
          <bgColor rgb="FFF8F2F8"/>
        </patternFill>
      </fill>
    </dxf>
    <dxf>
      <font>
        <strike val="0"/>
        <outline val="0"/>
        <shadow val="0"/>
        <vertAlign val="baseline"/>
        <sz val="12"/>
      </font>
      <fill>
        <patternFill patternType="solid">
          <fgColor indexed="64"/>
          <bgColor rgb="FFF8F2F8"/>
        </patternFill>
      </fill>
    </dxf>
    <dxf>
      <border diagonalUp="0" diagonalDown="0">
        <left style="medium">
          <color rgb="FFEE2B4B"/>
        </left>
        <right style="medium">
          <color rgb="FFEE2B4B"/>
        </right>
        <top style="medium">
          <color rgb="FFEE2B4B"/>
        </top>
        <bottom style="medium">
          <color rgb="FFEE2B4B"/>
        </bottom>
      </border>
    </dxf>
    <dxf>
      <font>
        <strike val="0"/>
        <outline val="0"/>
        <shadow val="0"/>
        <vertAlign val="baseline"/>
        <sz val="12"/>
      </font>
      <fill>
        <patternFill patternType="solid">
          <fgColor indexed="64"/>
          <bgColor rgb="FFF8F2F8"/>
        </patternFill>
      </fill>
    </dxf>
    <dxf>
      <font>
        <b/>
        <strike val="0"/>
        <outline val="0"/>
        <shadow val="0"/>
        <vertAlign val="baseline"/>
        <sz val="12"/>
      </font>
      <fill>
        <patternFill patternType="solid">
          <fgColor indexed="64"/>
          <bgColor rgb="FFF8F2F8"/>
        </patternFill>
      </fill>
    </dxf>
    <dxf>
      <font>
        <sz val="12"/>
      </font>
    </dxf>
    <dxf>
      <font>
        <sz val="12"/>
      </font>
    </dxf>
    <dxf>
      <font>
        <sz val="12"/>
      </font>
    </dxf>
    <dxf>
      <font>
        <sz val="12"/>
      </font>
    </dxf>
    <dxf>
      <font>
        <sz val="12"/>
      </font>
    </dxf>
    <dxf>
      <font>
        <b/>
      </font>
    </dxf>
    <dxf>
      <font>
        <b/>
      </font>
    </dxf>
    <dxf>
      <border>
        <left style="medium">
          <color rgb="FFEE2B4B"/>
        </left>
        <right style="medium">
          <color rgb="FFEE2B4B"/>
        </right>
        <top style="medium">
          <color rgb="FFEE2B4B"/>
        </top>
        <bottom style="medium">
          <color rgb="FFEE2B4B"/>
        </bottom>
      </border>
    </dxf>
    <dxf>
      <border>
        <left style="medium">
          <color rgb="FFEE2B4B"/>
        </left>
        <right style="medium">
          <color rgb="FFEE2B4B"/>
        </right>
        <top style="medium">
          <color rgb="FFEE2B4B"/>
        </top>
        <bottom style="medium">
          <color rgb="FFEE2B4B"/>
        </bottom>
      </border>
    </dxf>
    <dxf>
      <border>
        <left style="medium">
          <color rgb="FFEE2B4B"/>
        </left>
        <right style="medium">
          <color rgb="FFEE2B4B"/>
        </right>
        <top style="medium">
          <color rgb="FFEE2B4B"/>
        </top>
        <bottom style="medium">
          <color rgb="FFEE2B4B"/>
        </bottom>
      </border>
    </dxf>
    <dxf>
      <border>
        <left style="medium">
          <color rgb="FFEE2B4B"/>
        </left>
        <right style="medium">
          <color rgb="FFEE2B4B"/>
        </right>
        <top style="medium">
          <color rgb="FFEE2B4B"/>
        </top>
        <bottom style="medium">
          <color rgb="FFEE2B4B"/>
        </bottom>
      </border>
    </dxf>
    <dxf>
      <border>
        <left style="medium">
          <color rgb="FFEE2B4B"/>
        </left>
        <right style="medium">
          <color rgb="FFEE2B4B"/>
        </right>
        <top style="medium">
          <color rgb="FFEE2B4B"/>
        </top>
        <bottom style="medium">
          <color rgb="FFEE2B4B"/>
        </bottom>
      </border>
    </dxf>
    <dxf>
      <fill>
        <patternFill patternType="solid">
          <bgColor rgb="FFF8F2F8"/>
        </patternFill>
      </fill>
    </dxf>
    <dxf>
      <fill>
        <patternFill patternType="solid">
          <bgColor rgb="FFF8F2F8"/>
        </patternFill>
      </fill>
    </dxf>
    <dxf>
      <fill>
        <patternFill patternType="solid">
          <bgColor rgb="FFF8F2F8"/>
        </patternFill>
      </fill>
    </dxf>
    <dxf>
      <fill>
        <patternFill patternType="solid">
          <bgColor rgb="FFF8F2F8"/>
        </patternFill>
      </fill>
    </dxf>
    <dxf>
      <fill>
        <patternFill patternType="solid">
          <bgColor rgb="FFF8F2F8"/>
        </patternFill>
      </fill>
    </dxf>
    <dxf>
      <numFmt numFmtId="164" formatCode="_-* #,##0_-;\-* #,##0_-;_-* &quot;-&quot;??_-;_-@_-"/>
      <fill>
        <patternFill patternType="solid">
          <fgColor indexed="64"/>
          <bgColor rgb="FFF8F2F8"/>
        </patternFill>
      </fill>
    </dxf>
    <dxf>
      <fill>
        <patternFill patternType="solid">
          <fgColor indexed="64"/>
          <bgColor rgb="FFF8F2F8"/>
        </patternFill>
      </fill>
    </dxf>
    <dxf>
      <border diagonalUp="0" diagonalDown="0">
        <left style="medium">
          <color rgb="FFEE2B4B"/>
        </left>
        <right style="medium">
          <color rgb="FFEE2B4B"/>
        </right>
        <top style="medium">
          <color rgb="FFEE2B4B"/>
        </top>
        <bottom style="medium">
          <color rgb="FFEE2B4B"/>
        </bottom>
      </border>
    </dxf>
    <dxf>
      <fill>
        <patternFill patternType="solid">
          <fgColor indexed="64"/>
          <bgColor rgb="FFF8F2F8"/>
        </patternFill>
      </fill>
    </dxf>
    <dxf>
      <font>
        <b/>
      </font>
      <fill>
        <patternFill patternType="solid">
          <fgColor indexed="64"/>
          <bgColor rgb="FFF8F2F8"/>
        </patternFill>
      </fill>
    </dxf>
    <dxf>
      <numFmt numFmtId="164" formatCode="_-* #,##0_-;\-* #,##0_-;_-* &quot;-&quot;??_-;_-@_-"/>
      <fill>
        <patternFill patternType="solid">
          <fgColor indexed="64"/>
          <bgColor rgb="FFF8F2F8"/>
        </patternFill>
      </fill>
    </dxf>
    <dxf>
      <fill>
        <patternFill patternType="solid">
          <fgColor indexed="64"/>
          <bgColor rgb="FFF8F2F8"/>
        </patternFill>
      </fill>
    </dxf>
    <dxf>
      <fill>
        <patternFill patternType="solid">
          <fgColor indexed="64"/>
          <bgColor rgb="FFF8F2F8"/>
        </patternFill>
      </fill>
    </dxf>
    <dxf>
      <border diagonalUp="0" diagonalDown="0">
        <left style="medium">
          <color rgb="FFEE2B4B"/>
        </left>
        <right style="medium">
          <color rgb="FFEE2B4B"/>
        </right>
        <top style="medium">
          <color rgb="FFEE2B4B"/>
        </top>
        <bottom style="medium">
          <color rgb="FFEE2B4B"/>
        </bottom>
      </border>
    </dxf>
    <dxf>
      <fill>
        <patternFill patternType="solid">
          <fgColor indexed="64"/>
          <bgColor rgb="FFF8F2F8"/>
        </patternFill>
      </fill>
    </dxf>
    <dxf>
      <font>
        <b/>
      </font>
      <fill>
        <patternFill patternType="solid">
          <fgColor indexed="64"/>
          <bgColor rgb="FFF8F2F8"/>
        </patternFill>
      </fill>
    </dxf>
    <dxf>
      <fill>
        <patternFill patternType="solid">
          <fgColor indexed="64"/>
          <bgColor rgb="FFF8F2F8"/>
        </patternFill>
      </fill>
    </dxf>
    <dxf>
      <fill>
        <patternFill patternType="solid">
          <fgColor indexed="64"/>
          <bgColor rgb="FFF8F2F8"/>
        </patternFill>
      </fill>
    </dxf>
    <dxf>
      <border diagonalUp="0" diagonalDown="0">
        <left style="medium">
          <color rgb="FFEE2B4B"/>
        </left>
        <right style="medium">
          <color rgb="FFEE2B4B"/>
        </right>
        <top style="medium">
          <color rgb="FFEE2B4B"/>
        </top>
        <bottom style="medium">
          <color rgb="FFEE2B4B"/>
        </bottom>
      </border>
    </dxf>
    <dxf>
      <fill>
        <patternFill patternType="solid">
          <fgColor indexed="64"/>
          <bgColor rgb="FFF8F2F8"/>
        </patternFill>
      </fill>
    </dxf>
    <dxf>
      <font>
        <b/>
      </font>
      <fill>
        <patternFill patternType="solid">
          <fgColor indexed="64"/>
          <bgColor rgb="FFF8F2F8"/>
        </patternFill>
      </fill>
    </dxf>
    <dxf>
      <font>
        <b val="0"/>
        <i val="0"/>
        <strike val="0"/>
        <condense val="0"/>
        <extend val="0"/>
        <outline val="0"/>
        <shadow val="0"/>
        <u val="none"/>
        <vertAlign val="baseline"/>
        <sz val="10"/>
        <color auto="1"/>
        <name val="Arial"/>
        <family val="2"/>
        <scheme val="none"/>
      </font>
      <numFmt numFmtId="164" formatCode="_-* #,##0_-;\-* #,##0_-;_-* &quot;-&quot;??_-;_-@_-"/>
      <fill>
        <patternFill patternType="solid">
          <fgColor indexed="64"/>
          <bgColor rgb="FFF8F2F8"/>
        </patternFill>
      </fill>
    </dxf>
    <dxf>
      <font>
        <b val="0"/>
        <i val="0"/>
        <strike val="0"/>
        <condense val="0"/>
        <extend val="0"/>
        <outline val="0"/>
        <shadow val="0"/>
        <u val="none"/>
        <vertAlign val="baseline"/>
        <sz val="10"/>
        <color auto="1"/>
        <name val="Arial"/>
        <family val="2"/>
        <scheme val="none"/>
      </font>
      <numFmt numFmtId="164" formatCode="_-* #,##0_-;\-* #,##0_-;_-* &quot;-&quot;??_-;_-@_-"/>
      <fill>
        <patternFill patternType="solid">
          <fgColor indexed="64"/>
          <bgColor rgb="FFF8F2F8"/>
        </patternFill>
      </fill>
    </dxf>
    <dxf>
      <font>
        <b val="0"/>
        <i val="0"/>
        <strike val="0"/>
        <condense val="0"/>
        <extend val="0"/>
        <outline val="0"/>
        <shadow val="0"/>
        <u val="none"/>
        <vertAlign val="baseline"/>
        <sz val="10"/>
        <color auto="1"/>
        <name val="Arial"/>
        <family val="2"/>
        <scheme val="none"/>
      </font>
      <numFmt numFmtId="164" formatCode="_-* #,##0_-;\-* #,##0_-;_-* &quot;-&quot;??_-;_-@_-"/>
      <fill>
        <patternFill patternType="solid">
          <fgColor indexed="64"/>
          <bgColor rgb="FFF8F2F8"/>
        </patternFill>
      </fill>
    </dxf>
    <dxf>
      <fill>
        <patternFill patternType="solid">
          <fgColor indexed="64"/>
          <bgColor rgb="FFF8F2F8"/>
        </patternFill>
      </fill>
    </dxf>
    <dxf>
      <border diagonalUp="0" diagonalDown="0">
        <left style="medium">
          <color rgb="FFEE2B4B"/>
        </left>
        <right style="medium">
          <color rgb="FFEE2B4B"/>
        </right>
        <top style="medium">
          <color rgb="FFEE2B4B"/>
        </top>
        <bottom style="medium">
          <color rgb="FFEE2B4B"/>
        </bottom>
      </border>
    </dxf>
    <dxf>
      <font>
        <b val="0"/>
        <i val="0"/>
        <strike val="0"/>
        <condense val="0"/>
        <extend val="0"/>
        <outline val="0"/>
        <shadow val="0"/>
        <u val="none"/>
        <vertAlign val="baseline"/>
        <sz val="10"/>
        <color auto="1"/>
        <name val="Arial"/>
        <family val="2"/>
        <scheme val="none"/>
      </font>
      <fill>
        <patternFill patternType="solid">
          <fgColor indexed="64"/>
          <bgColor rgb="FFF8F2F8"/>
        </patternFill>
      </fill>
    </dxf>
    <dxf>
      <font>
        <b/>
      </font>
      <fill>
        <patternFill patternType="solid">
          <fgColor indexed="64"/>
          <bgColor rgb="FFF8F2F8"/>
        </patternFill>
      </fill>
    </dxf>
    <dxf>
      <font>
        <b/>
        <i val="0"/>
        <strike val="0"/>
        <condense val="0"/>
        <extend val="0"/>
        <outline val="0"/>
        <shadow val="0"/>
        <u val="none"/>
        <vertAlign val="baseline"/>
        <sz val="11"/>
        <color theme="1"/>
        <name val="Calibri"/>
        <family val="2"/>
        <scheme val="none"/>
      </font>
      <fill>
        <patternFill patternType="solid">
          <fgColor indexed="64"/>
          <bgColor rgb="FFF8F2F8"/>
        </patternFill>
      </fill>
      <border diagonalUp="0" diagonalDown="0">
        <left style="medium">
          <color rgb="FFEE2B4B"/>
        </left>
        <right style="medium">
          <color rgb="FFEE2B4B"/>
        </right>
        <top style="medium">
          <color rgb="FFEE2B4B"/>
        </top>
        <bottom style="medium">
          <color rgb="FFEE2B4B"/>
        </bottom>
        <vertical/>
        <horizontal/>
      </border>
    </dxf>
    <dxf>
      <font>
        <strike val="0"/>
        <outline val="0"/>
        <shadow val="0"/>
        <u val="none"/>
        <vertAlign val="baseline"/>
        <sz val="11"/>
        <color theme="1"/>
        <name val="Calibri"/>
        <family val="2"/>
        <scheme val="none"/>
      </font>
      <fill>
        <patternFill patternType="solid">
          <fgColor indexed="64"/>
          <bgColor rgb="FFF8F2F8"/>
        </patternFill>
      </fill>
    </dxf>
    <dxf>
      <font>
        <b/>
        <i val="0"/>
        <strike val="0"/>
        <condense val="0"/>
        <extend val="0"/>
        <outline val="0"/>
        <shadow val="0"/>
        <u val="none"/>
        <vertAlign val="baseline"/>
        <sz val="11"/>
        <color auto="1"/>
        <name val="Calibri"/>
        <family val="2"/>
        <scheme val="none"/>
      </font>
      <fill>
        <patternFill patternType="solid">
          <fgColor indexed="64"/>
          <bgColor rgb="FFF8F2F8"/>
        </patternFill>
      </fill>
      <border diagonalUp="0" diagonalDown="0">
        <left style="medium">
          <color rgb="FFEE2B4B"/>
        </left>
        <right style="medium">
          <color rgb="FFEE2B4B"/>
        </right>
        <top style="medium">
          <color rgb="FFEE2B4B"/>
        </top>
        <bottom style="medium">
          <color rgb="FFEE2B4B"/>
        </bottom>
        <vertical/>
        <horizontal/>
      </border>
    </dxf>
    <dxf>
      <font>
        <b val="0"/>
        <i val="0"/>
        <strike val="0"/>
        <condense val="0"/>
        <extend val="0"/>
        <outline val="0"/>
        <shadow val="0"/>
        <u val="none"/>
        <vertAlign val="baseline"/>
        <sz val="11"/>
        <color theme="1"/>
        <name val="Calibri"/>
        <family val="2"/>
        <scheme val="none"/>
      </font>
      <numFmt numFmtId="167" formatCode="_-* #,##0.0_-;\-* #,##0.0_-;_-* &quot;-&quot;??_-;_-@_-"/>
      <fill>
        <patternFill patternType="solid">
          <fgColor indexed="64"/>
          <bgColor rgb="FFF8F2F8"/>
        </patternFill>
      </fill>
    </dxf>
    <dxf>
      <font>
        <b/>
        <i val="0"/>
        <strike val="0"/>
        <condense val="0"/>
        <extend val="0"/>
        <outline val="0"/>
        <shadow val="0"/>
        <u val="none"/>
        <vertAlign val="baseline"/>
        <sz val="11"/>
        <color theme="1"/>
        <name val="Calibri"/>
        <family val="2"/>
        <scheme val="none"/>
      </font>
      <fill>
        <patternFill patternType="solid">
          <fgColor indexed="64"/>
          <bgColor rgb="FFF8F2F8"/>
        </patternFill>
      </fill>
      <alignment horizontal="general" vertical="bottom" textRotation="0" wrapText="1" indent="0" justifyLastLine="0" shrinkToFit="0" readingOrder="0"/>
      <border diagonalUp="0" diagonalDown="0">
        <left style="medium">
          <color rgb="FFEE2B4B"/>
        </left>
        <right style="medium">
          <color rgb="FFEE2B4B"/>
        </right>
        <top style="medium">
          <color rgb="FFEE2B4B"/>
        </top>
        <bottom style="medium">
          <color rgb="FFEE2B4B"/>
        </bottom>
        <vertical/>
        <horizontal/>
      </border>
    </dxf>
    <dxf>
      <font>
        <strike val="0"/>
        <outline val="0"/>
        <shadow val="0"/>
        <u val="none"/>
        <vertAlign val="baseline"/>
        <sz val="11"/>
        <color theme="1"/>
        <name val="Calibri"/>
        <family val="2"/>
        <scheme val="none"/>
      </font>
      <fill>
        <patternFill patternType="solid">
          <fgColor indexed="64"/>
          <bgColor rgb="FFF8F2F8"/>
        </patternFill>
      </fill>
    </dxf>
    <dxf>
      <font>
        <strike val="0"/>
        <outline val="0"/>
        <shadow val="0"/>
        <u val="none"/>
        <vertAlign val="baseline"/>
        <name val="Calibri"/>
        <family val="2"/>
        <scheme val="none"/>
      </font>
      <fill>
        <patternFill patternType="solid">
          <fgColor indexed="64"/>
          <bgColor rgb="FFF8F2F8"/>
        </patternFill>
      </fill>
    </dxf>
    <dxf>
      <font>
        <strike val="0"/>
        <outline val="0"/>
        <shadow val="0"/>
        <u val="none"/>
        <vertAlign val="baseline"/>
        <sz val="11"/>
        <color theme="1"/>
        <name val="Calibri"/>
        <family val="2"/>
        <scheme val="none"/>
      </font>
      <fill>
        <patternFill patternType="solid">
          <fgColor indexed="64"/>
          <bgColor rgb="FFF8F2F8"/>
        </patternFill>
      </fill>
    </dxf>
    <dxf>
      <font>
        <b/>
        <strike val="0"/>
        <outline val="0"/>
        <shadow val="0"/>
        <u val="none"/>
        <vertAlign val="baseline"/>
        <name val="Calibri"/>
        <family val="2"/>
        <scheme val="none"/>
      </font>
      <fill>
        <patternFill patternType="solid">
          <fgColor indexed="64"/>
          <bgColor rgb="FFF8F2F8"/>
        </patternFill>
      </fill>
      <alignment horizontal="general" vertical="bottom" textRotation="0" wrapText="1" indent="0" justifyLastLine="0" shrinkToFit="0" readingOrder="0"/>
    </dxf>
    <dxf>
      <numFmt numFmtId="167" formatCode="_-* #,##0.0_-;\-* #,##0.0_-;_-* &quot;-&quot;??_-;_-@_-"/>
    </dxf>
    <dxf>
      <fill>
        <patternFill patternType="solid">
          <fgColor indexed="64"/>
          <bgColor rgb="FFF8F2F8"/>
        </patternFill>
      </fill>
    </dxf>
    <dxf>
      <font>
        <b val="0"/>
        <i val="0"/>
        <strike val="0"/>
        <condense val="0"/>
        <extend val="0"/>
        <outline val="0"/>
        <shadow val="0"/>
        <u val="none"/>
        <vertAlign val="baseline"/>
        <sz val="10"/>
        <color auto="1"/>
        <name val="Arial"/>
        <family val="2"/>
        <scheme val="none"/>
      </font>
      <numFmt numFmtId="167" formatCode="_-* #,##0.0_-;\-* #,##0.0_-;_-* &quot;-&quot;??_-;_-@_-"/>
      <fill>
        <patternFill patternType="solid">
          <fgColor indexed="64"/>
          <bgColor rgb="FFF8F2F8"/>
        </patternFill>
      </fill>
    </dxf>
    <dxf>
      <font>
        <b val="0"/>
        <i val="0"/>
        <strike val="0"/>
        <condense val="0"/>
        <extend val="0"/>
        <outline val="0"/>
        <shadow val="0"/>
        <u val="none"/>
        <vertAlign val="baseline"/>
        <sz val="10"/>
        <color auto="1"/>
        <name val="Arial"/>
        <family val="2"/>
        <scheme val="none"/>
      </font>
      <numFmt numFmtId="164" formatCode="_-* #,##0_-;\-* #,##0_-;_-* &quot;-&quot;??_-;_-@_-"/>
      <fill>
        <patternFill patternType="solid">
          <fgColor indexed="64"/>
          <bgColor rgb="FFF8F2F8"/>
        </patternFill>
      </fill>
    </dxf>
    <dxf>
      <fill>
        <patternFill patternType="solid">
          <fgColor indexed="64"/>
          <bgColor rgb="FFF8F2F8"/>
        </patternFill>
      </fill>
    </dxf>
    <dxf>
      <border diagonalUp="0" diagonalDown="0">
        <left style="medium">
          <color rgb="FFEE2B4B"/>
        </left>
        <right style="medium">
          <color rgb="FFEE2B4B"/>
        </right>
        <top style="medium">
          <color rgb="FFEE2B4B"/>
        </top>
        <bottom style="medium">
          <color rgb="FFEE2B4B"/>
        </bottom>
      </border>
    </dxf>
    <dxf>
      <font>
        <b/>
      </font>
      <alignment horizontal="general" vertical="bottom" textRotation="0" wrapText="1" indent="0" justifyLastLine="0" shrinkToFit="0" readingOrder="0"/>
    </dxf>
    <dxf>
      <font>
        <b/>
        <i val="0"/>
        <strike val="0"/>
        <condense val="0"/>
        <extend val="0"/>
        <outline val="0"/>
        <shadow val="0"/>
        <u val="none"/>
        <vertAlign val="baseline"/>
        <sz val="12"/>
        <color rgb="FFEF4358"/>
        <name val="Calibri"/>
        <family val="2"/>
        <scheme val="none"/>
      </font>
      <numFmt numFmtId="166" formatCode="\+0.0%;\-0.0%;\-"/>
      <fill>
        <patternFill patternType="solid">
          <fgColor rgb="FFE8EAF6"/>
          <bgColor rgb="FFFDECEE"/>
        </patternFill>
      </fill>
      <alignment horizontal="center" vertical="center" textRotation="0" wrapText="0" indent="0" justifyLastLine="0" shrinkToFit="0" readingOrder="0"/>
      <border diagonalUp="0" diagonalDown="0" outline="0">
        <left style="thin">
          <color rgb="FFCCCCCC"/>
        </left>
        <right/>
        <top style="thin">
          <color rgb="FFCCCCCC"/>
        </top>
        <bottom style="thin">
          <color rgb="FFCCCCCC"/>
        </bottom>
      </border>
    </dxf>
    <dxf>
      <font>
        <b val="0"/>
        <i val="0"/>
        <strike val="0"/>
        <condense val="0"/>
        <extend val="0"/>
        <outline val="0"/>
        <shadow val="0"/>
        <u val="none"/>
        <vertAlign val="baseline"/>
        <sz val="12"/>
        <color rgb="FFEF4358"/>
        <name val="Calibri"/>
        <family val="2"/>
        <scheme val="none"/>
      </font>
      <numFmt numFmtId="166" formatCode="\+0.0%;\-0.0%;\-"/>
      <fill>
        <patternFill patternType="solid">
          <fgColor rgb="FFE8EAF6"/>
          <bgColor rgb="FFFDECEE"/>
        </patternFill>
      </fill>
      <alignment horizontal="center" vertical="center" textRotation="0" wrapText="0" indent="0" justifyLastLine="0" shrinkToFit="0" readingOrder="0"/>
      <border diagonalUp="0" diagonalDown="0" outline="0">
        <left style="thin">
          <color rgb="FFCCCCCC"/>
        </left>
        <right style="thin">
          <color rgb="FFCCCCCC"/>
        </right>
        <top style="thin">
          <color rgb="FFCCCCCC"/>
        </top>
        <bottom style="thin">
          <color rgb="FFCCCCCC"/>
        </bottom>
      </border>
    </dxf>
    <dxf>
      <font>
        <b val="0"/>
        <i val="0"/>
        <strike val="0"/>
        <condense val="0"/>
        <extend val="0"/>
        <outline val="0"/>
        <shadow val="0"/>
        <u val="none"/>
        <vertAlign val="baseline"/>
        <sz val="12"/>
        <color rgb="FFEF4358"/>
        <name val="Calibri"/>
        <family val="2"/>
        <scheme val="none"/>
      </font>
      <numFmt numFmtId="166" formatCode="\+0.0%;\-0.0%;\-"/>
      <fill>
        <patternFill patternType="solid">
          <fgColor rgb="FFE8EAF6"/>
          <bgColor rgb="FFFDECEE"/>
        </patternFill>
      </fill>
      <alignment horizontal="center" vertical="center" textRotation="0" wrapText="0" indent="0" justifyLastLine="0" shrinkToFit="0" readingOrder="0"/>
      <border diagonalUp="0" diagonalDown="0" outline="0">
        <left style="thin">
          <color rgb="FFCCCCCC"/>
        </left>
        <right style="thin">
          <color rgb="FFCCCCCC"/>
        </right>
        <top style="thin">
          <color rgb="FFCCCCCC"/>
        </top>
        <bottom style="thin">
          <color rgb="FFCCCCCC"/>
        </bottom>
      </border>
    </dxf>
    <dxf>
      <font>
        <b val="0"/>
        <i val="0"/>
        <strike val="0"/>
        <condense val="0"/>
        <extend val="0"/>
        <outline val="0"/>
        <shadow val="0"/>
        <u val="none"/>
        <vertAlign val="baseline"/>
        <sz val="12"/>
        <color rgb="FFEF4358"/>
        <name val="Calibri"/>
        <family val="2"/>
        <scheme val="none"/>
      </font>
      <numFmt numFmtId="166" formatCode="\+0.0%;\-0.0%;\-"/>
      <fill>
        <patternFill patternType="solid">
          <fgColor rgb="FFE8EAF6"/>
          <bgColor rgb="FFFDECEE"/>
        </patternFill>
      </fill>
      <alignment horizontal="center" vertical="center" textRotation="0" wrapText="0" indent="0" justifyLastLine="0" shrinkToFit="0" readingOrder="0"/>
      <border diagonalUp="0" diagonalDown="0" outline="0">
        <left style="thin">
          <color rgb="FFCCCCCC"/>
        </left>
        <right style="thin">
          <color rgb="FFCCCCCC"/>
        </right>
        <top style="thin">
          <color rgb="FFCCCCCC"/>
        </top>
        <bottom style="thin">
          <color rgb="FFCCCCCC"/>
        </bottom>
      </border>
    </dxf>
    <dxf>
      <font>
        <b val="0"/>
        <i val="0"/>
        <strike val="0"/>
        <condense val="0"/>
        <extend val="0"/>
        <outline val="0"/>
        <shadow val="0"/>
        <u val="none"/>
        <vertAlign val="baseline"/>
        <sz val="12"/>
        <color rgb="FFEF4358"/>
        <name val="Calibri"/>
        <family val="2"/>
        <scheme val="none"/>
      </font>
      <numFmt numFmtId="166" formatCode="\+0.0%;\-0.0%;\-"/>
      <fill>
        <patternFill patternType="solid">
          <fgColor rgb="FFE8EAF6"/>
          <bgColor rgb="FFFDECEE"/>
        </patternFill>
      </fill>
      <alignment horizontal="center" vertical="center" textRotation="0" wrapText="0" indent="0" justifyLastLine="0" shrinkToFit="0" readingOrder="0"/>
      <border diagonalUp="0" diagonalDown="0" outline="0">
        <left style="thin">
          <color rgb="FFCCCCCC"/>
        </left>
        <right style="thin">
          <color rgb="FFCCCCCC"/>
        </right>
        <top style="thin">
          <color rgb="FFCCCCCC"/>
        </top>
        <bottom style="thin">
          <color rgb="FFCCCCCC"/>
        </bottom>
      </border>
    </dxf>
    <dxf>
      <font>
        <b val="0"/>
        <i val="0"/>
        <strike val="0"/>
        <condense val="0"/>
        <extend val="0"/>
        <outline val="0"/>
        <shadow val="0"/>
        <u val="none"/>
        <vertAlign val="baseline"/>
        <sz val="12"/>
        <color rgb="FFEF4358"/>
        <name val="Calibri"/>
        <family val="2"/>
        <scheme val="none"/>
      </font>
      <numFmt numFmtId="166" formatCode="\+0.0%;\-0.0%;\-"/>
      <fill>
        <patternFill patternType="solid">
          <fgColor rgb="FFE8EAF6"/>
          <bgColor rgb="FFFDECEE"/>
        </patternFill>
      </fill>
      <alignment horizontal="center" vertical="center" textRotation="0" wrapText="0" indent="0" justifyLastLine="0" shrinkToFit="0" readingOrder="0"/>
      <border diagonalUp="0" diagonalDown="0" outline="0">
        <left style="thin">
          <color rgb="FFCCCCCC"/>
        </left>
        <right style="thin">
          <color rgb="FFCCCCCC"/>
        </right>
        <top style="thin">
          <color rgb="FFCCCCCC"/>
        </top>
        <bottom style="thin">
          <color rgb="FFCCCCCC"/>
        </bottom>
      </border>
    </dxf>
    <dxf>
      <font>
        <b val="0"/>
        <i val="0"/>
        <strike val="0"/>
        <condense val="0"/>
        <extend val="0"/>
        <outline val="0"/>
        <shadow val="0"/>
        <u val="none"/>
        <vertAlign val="baseline"/>
        <sz val="12"/>
        <color rgb="FFEF4358"/>
        <name val="Calibri"/>
        <family val="2"/>
        <scheme val="none"/>
      </font>
      <numFmt numFmtId="166" formatCode="\+0.0%;\-0.0%;\-"/>
      <fill>
        <patternFill patternType="solid">
          <fgColor rgb="FFE8EAF6"/>
          <bgColor rgb="FFFDECEE"/>
        </patternFill>
      </fill>
      <alignment horizontal="center" vertical="center" textRotation="0" wrapText="0" indent="0" justifyLastLine="0" shrinkToFit="0" readingOrder="0"/>
      <border diagonalUp="0" diagonalDown="0" outline="0">
        <left style="thin">
          <color rgb="FFCCCCCC"/>
        </left>
        <right style="thin">
          <color rgb="FFCCCCCC"/>
        </right>
        <top style="thin">
          <color rgb="FFCCCCCC"/>
        </top>
        <bottom style="thin">
          <color rgb="FFCCCCCC"/>
        </bottom>
      </border>
    </dxf>
    <dxf>
      <font>
        <b val="0"/>
        <i val="0"/>
        <strike val="0"/>
        <condense val="0"/>
        <extend val="0"/>
        <outline val="0"/>
        <shadow val="0"/>
        <u val="none"/>
        <vertAlign val="baseline"/>
        <sz val="12"/>
        <color rgb="FFEF4358"/>
        <name val="Calibri"/>
        <family val="2"/>
        <scheme val="none"/>
      </font>
      <numFmt numFmtId="166" formatCode="\+0.0%;\-0.0%;\-"/>
      <fill>
        <patternFill patternType="solid">
          <fgColor rgb="FFE8EAF6"/>
          <bgColor rgb="FFFDECEE"/>
        </patternFill>
      </fill>
      <alignment horizontal="center" vertical="center" textRotation="0" wrapText="0" indent="0" justifyLastLine="0" shrinkToFit="0" readingOrder="0"/>
      <border diagonalUp="0" diagonalDown="0" outline="0">
        <left style="thin">
          <color rgb="FFCCCCCC"/>
        </left>
        <right style="thin">
          <color rgb="FFCCCCCC"/>
        </right>
        <top style="thin">
          <color rgb="FFCCCCCC"/>
        </top>
        <bottom style="thin">
          <color rgb="FFCCCCCC"/>
        </bottom>
      </border>
    </dxf>
    <dxf>
      <font>
        <b val="0"/>
        <i val="0"/>
        <strike val="0"/>
        <condense val="0"/>
        <extend val="0"/>
        <outline val="0"/>
        <shadow val="0"/>
        <u val="none"/>
        <vertAlign val="baseline"/>
        <sz val="12"/>
        <color rgb="FFEF4358"/>
        <name val="Calibri"/>
        <family val="2"/>
        <scheme val="none"/>
      </font>
      <numFmt numFmtId="166" formatCode="\+0.0%;\-0.0%;\-"/>
      <fill>
        <patternFill patternType="solid">
          <fgColor rgb="FFE8EAF6"/>
          <bgColor rgb="FFFDECEE"/>
        </patternFill>
      </fill>
      <alignment horizontal="center" vertical="center" textRotation="0" wrapText="0" indent="0" justifyLastLine="0" shrinkToFit="0" readingOrder="0"/>
      <border diagonalUp="0" diagonalDown="0" outline="0">
        <left style="thin">
          <color rgb="FFCCCCCC"/>
        </left>
        <right style="thin">
          <color rgb="FFCCCCCC"/>
        </right>
        <top style="thin">
          <color rgb="FFCCCCCC"/>
        </top>
        <bottom style="thin">
          <color rgb="FFCCCCCC"/>
        </bottom>
      </border>
    </dxf>
    <dxf>
      <font>
        <b val="0"/>
        <i val="0"/>
        <strike val="0"/>
        <condense val="0"/>
        <extend val="0"/>
        <outline val="0"/>
        <shadow val="0"/>
        <u val="none"/>
        <vertAlign val="baseline"/>
        <sz val="12"/>
        <color rgb="FFEF4358"/>
        <name val="Calibri"/>
        <family val="2"/>
        <scheme val="none"/>
      </font>
      <numFmt numFmtId="166" formatCode="\+0.0%;\-0.0%;\-"/>
      <fill>
        <patternFill patternType="solid">
          <fgColor rgb="FFE8EAF6"/>
          <bgColor rgb="FFFDECEE"/>
        </patternFill>
      </fill>
      <alignment horizontal="center" vertical="center" textRotation="0" wrapText="0" indent="0" justifyLastLine="0" shrinkToFit="0" readingOrder="0"/>
      <border diagonalUp="0" diagonalDown="0" outline="0">
        <left style="thin">
          <color rgb="FFCCCCCC"/>
        </left>
        <right style="thin">
          <color rgb="FFCCCCCC"/>
        </right>
        <top style="thin">
          <color rgb="FFCCCCCC"/>
        </top>
        <bottom style="thin">
          <color rgb="FFCCCCCC"/>
        </bottom>
      </border>
    </dxf>
    <dxf>
      <font>
        <b val="0"/>
        <i val="0"/>
        <strike val="0"/>
        <condense val="0"/>
        <extend val="0"/>
        <outline val="0"/>
        <shadow val="0"/>
        <u val="none"/>
        <vertAlign val="baseline"/>
        <sz val="12"/>
        <color rgb="FFEF4358"/>
        <name val="Calibri"/>
        <family val="2"/>
        <scheme val="none"/>
      </font>
      <numFmt numFmtId="166" formatCode="\+0.0%;\-0.0%;\-"/>
      <fill>
        <patternFill patternType="solid">
          <fgColor rgb="FFE8EAF6"/>
          <bgColor rgb="FFFDECEE"/>
        </patternFill>
      </fill>
      <alignment horizontal="center" vertical="center" textRotation="0" wrapText="0" indent="0" justifyLastLine="0" shrinkToFit="0" readingOrder="0"/>
      <border diagonalUp="0" diagonalDown="0" outline="0">
        <left style="thin">
          <color rgb="FFCCCCCC"/>
        </left>
        <right style="thin">
          <color rgb="FFCCCCCC"/>
        </right>
        <top style="thin">
          <color rgb="FFCCCCCC"/>
        </top>
        <bottom style="thin">
          <color rgb="FFCCCCCC"/>
        </bottom>
      </border>
    </dxf>
    <dxf>
      <font>
        <b val="0"/>
        <i val="0"/>
        <strike val="0"/>
        <condense val="0"/>
        <extend val="0"/>
        <outline val="0"/>
        <shadow val="0"/>
        <u val="none"/>
        <vertAlign val="baseline"/>
        <sz val="12"/>
        <color rgb="FFEF4358"/>
        <name val="Calibri"/>
        <family val="2"/>
        <scheme val="none"/>
      </font>
      <numFmt numFmtId="166" formatCode="\+0.0%;\-0.0%;\-"/>
      <fill>
        <patternFill patternType="solid">
          <fgColor rgb="FFE8EAF6"/>
          <bgColor rgb="FFFDECEE"/>
        </patternFill>
      </fill>
      <alignment horizontal="center" vertical="center" textRotation="0" wrapText="0" indent="0" justifyLastLine="0" shrinkToFit="0" readingOrder="0"/>
      <border diagonalUp="0" diagonalDown="0" outline="0">
        <left style="thin">
          <color rgb="FFCCCCCC"/>
        </left>
        <right style="thin">
          <color rgb="FFCCCCCC"/>
        </right>
        <top style="thin">
          <color rgb="FFCCCCCC"/>
        </top>
        <bottom style="thin">
          <color rgb="FFCCCCCC"/>
        </bottom>
      </border>
    </dxf>
    <dxf>
      <font>
        <b val="0"/>
        <i val="0"/>
        <strike val="0"/>
        <condense val="0"/>
        <extend val="0"/>
        <outline val="0"/>
        <shadow val="0"/>
        <u val="none"/>
        <vertAlign val="baseline"/>
        <sz val="12"/>
        <color rgb="FFEF4358"/>
        <name val="Calibri"/>
        <family val="2"/>
        <scheme val="none"/>
      </font>
      <numFmt numFmtId="166" formatCode="\+0.0%;\-0.0%;\-"/>
      <fill>
        <patternFill patternType="solid">
          <fgColor rgb="FFE8EAF6"/>
          <bgColor rgb="FFFDECEE"/>
        </patternFill>
      </fill>
      <alignment horizontal="center" vertical="center" textRotation="0" wrapText="0" indent="0" justifyLastLine="0" shrinkToFit="0" readingOrder="0"/>
      <border diagonalUp="0" diagonalDown="0" outline="0">
        <left style="thin">
          <color rgb="FFCCCCCC"/>
        </left>
        <right style="thin">
          <color rgb="FFCCCCCC"/>
        </right>
        <top style="thin">
          <color rgb="FFCCCCCC"/>
        </top>
        <bottom style="thin">
          <color rgb="FFCCCCCC"/>
        </bottom>
      </border>
    </dxf>
    <dxf>
      <font>
        <b val="0"/>
        <i val="0"/>
        <strike val="0"/>
        <condense val="0"/>
        <extend val="0"/>
        <outline val="0"/>
        <shadow val="0"/>
        <u val="none"/>
        <vertAlign val="baseline"/>
        <sz val="12"/>
        <color rgb="FFEF4358"/>
        <name val="Calibri"/>
        <family val="2"/>
        <scheme val="none"/>
      </font>
      <numFmt numFmtId="166" formatCode="\+0.0%;\-0.0%;\-"/>
      <fill>
        <patternFill patternType="solid">
          <fgColor rgb="FFE8EAF6"/>
          <bgColor rgb="FFFDECEE"/>
        </patternFill>
      </fill>
      <alignment horizontal="center" vertical="center" textRotation="0" wrapText="0" indent="0" justifyLastLine="0" shrinkToFit="0" readingOrder="0"/>
      <border diagonalUp="0" diagonalDown="0" outline="0">
        <left style="thin">
          <color rgb="FFCCCCCC"/>
        </left>
        <right style="thin">
          <color rgb="FFCCCCCC"/>
        </right>
        <top style="thin">
          <color rgb="FFCCCCCC"/>
        </top>
        <bottom style="thin">
          <color rgb="FFCCCCCC"/>
        </bottom>
      </border>
    </dxf>
    <dxf>
      <font>
        <b val="0"/>
        <i val="0"/>
        <strike val="0"/>
        <condense val="0"/>
        <extend val="0"/>
        <outline val="0"/>
        <shadow val="0"/>
        <u val="none"/>
        <vertAlign val="baseline"/>
        <sz val="12"/>
        <color rgb="FFEF4358"/>
        <name val="Calibri"/>
        <family val="2"/>
        <scheme val="none"/>
      </font>
      <numFmt numFmtId="166" formatCode="\+0.0%;\-0.0%;\-"/>
      <fill>
        <patternFill patternType="solid">
          <fgColor rgb="FFE8EAF6"/>
          <bgColor rgb="FFFDECEE"/>
        </patternFill>
      </fill>
      <alignment horizontal="center" vertical="center" textRotation="0" wrapText="0" indent="0" justifyLastLine="0" shrinkToFit="0" readingOrder="0"/>
      <border diagonalUp="0" diagonalDown="0" outline="0">
        <left style="thin">
          <color rgb="FFCCCCCC"/>
        </left>
        <right style="thin">
          <color rgb="FFCCCCCC"/>
        </right>
        <top style="thin">
          <color rgb="FFCCCCCC"/>
        </top>
        <bottom style="thin">
          <color rgb="FFCCCCCC"/>
        </bottom>
      </border>
    </dxf>
    <dxf>
      <font>
        <b val="0"/>
        <i val="0"/>
        <strike val="0"/>
        <condense val="0"/>
        <extend val="0"/>
        <outline val="0"/>
        <shadow val="0"/>
        <u val="none"/>
        <vertAlign val="baseline"/>
        <sz val="12"/>
        <color rgb="FFEF4358"/>
        <name val="Calibri"/>
        <family val="2"/>
        <scheme val="none"/>
      </font>
      <numFmt numFmtId="166" formatCode="\+0.0%;\-0.0%;\-"/>
      <fill>
        <patternFill patternType="solid">
          <fgColor rgb="FFE8EAF6"/>
          <bgColor rgb="FFFDECEE"/>
        </patternFill>
      </fill>
      <alignment horizontal="center" vertical="center" textRotation="0" wrapText="0" indent="0" justifyLastLine="0" shrinkToFit="0" readingOrder="0"/>
      <border diagonalUp="0" diagonalDown="0" outline="0">
        <left style="thin">
          <color rgb="FFCCCCCC"/>
        </left>
        <right style="thin">
          <color rgb="FFCCCCCC"/>
        </right>
        <top style="thin">
          <color rgb="FFCCCCCC"/>
        </top>
        <bottom style="thin">
          <color rgb="FFCCCCCC"/>
        </bottom>
      </border>
    </dxf>
    <dxf>
      <font>
        <b val="0"/>
        <i val="0"/>
        <strike val="0"/>
        <condense val="0"/>
        <extend val="0"/>
        <outline val="0"/>
        <shadow val="0"/>
        <u val="none"/>
        <vertAlign val="baseline"/>
        <sz val="12"/>
        <color rgb="FFEF4358"/>
        <name val="Calibri"/>
        <family val="2"/>
        <scheme val="none"/>
      </font>
      <numFmt numFmtId="166" formatCode="\+0.0%;\-0.0%;\-"/>
      <fill>
        <patternFill patternType="solid">
          <fgColor rgb="FFE8EAF6"/>
          <bgColor rgb="FFFDECEE"/>
        </patternFill>
      </fill>
      <alignment horizontal="center" vertical="center" textRotation="0" wrapText="0" indent="0" justifyLastLine="0" shrinkToFit="0" readingOrder="0"/>
      <border diagonalUp="0" diagonalDown="0" outline="0">
        <left style="thin">
          <color rgb="FFCCCCCC"/>
        </left>
        <right style="thin">
          <color rgb="FFCCCCCC"/>
        </right>
        <top style="thin">
          <color rgb="FFCCCCCC"/>
        </top>
        <bottom style="thin">
          <color rgb="FFCCCCCC"/>
        </bottom>
      </border>
    </dxf>
    <dxf>
      <font>
        <strike val="0"/>
        <outline val="0"/>
        <shadow val="0"/>
        <vertAlign val="baseline"/>
        <sz val="12"/>
        <name val="Calibri"/>
        <family val="2"/>
        <scheme val="none"/>
      </font>
      <border diagonalUp="0" diagonalDown="0" outline="0">
        <left style="thin">
          <color rgb="FFCCCCCC"/>
        </left>
        <right style="thin">
          <color rgb="FFCCCCCC"/>
        </right>
        <top style="thin">
          <color rgb="FFCCCCCC"/>
        </top>
        <bottom style="thin">
          <color rgb="FFCCCCCC"/>
        </bottom>
      </border>
    </dxf>
    <dxf>
      <font>
        <b val="0"/>
        <i val="0"/>
        <strike val="0"/>
        <condense val="0"/>
        <extend val="0"/>
        <outline val="0"/>
        <shadow val="0"/>
        <u val="none"/>
        <vertAlign val="baseline"/>
        <sz val="12"/>
        <color rgb="FF333333"/>
        <name val="Calibri"/>
        <family val="2"/>
        <scheme val="none"/>
      </font>
      <numFmt numFmtId="166" formatCode="\+0.0%;\-0.0%;\-"/>
      <alignment horizontal="center" vertical="center" textRotation="0" wrapText="0" indent="0" justifyLastLine="0" shrinkToFit="0" readingOrder="0"/>
      <border diagonalUp="0" diagonalDown="0" outline="0">
        <left style="thin">
          <color rgb="FFCCCCCC"/>
        </left>
        <right style="thin">
          <color rgb="FFCCCCCC"/>
        </right>
        <top style="thin">
          <color rgb="FFCCCCCC"/>
        </top>
        <bottom style="thin">
          <color rgb="FFCCCCCC"/>
        </bottom>
      </border>
    </dxf>
    <dxf>
      <font>
        <b/>
        <i val="0"/>
        <strike val="0"/>
        <condense val="0"/>
        <extend val="0"/>
        <outline val="0"/>
        <shadow val="0"/>
        <u val="none"/>
        <vertAlign val="baseline"/>
        <sz val="12"/>
        <color auto="1"/>
        <name val="Calibri"/>
        <family val="2"/>
        <scheme val="none"/>
      </font>
      <alignment horizontal="left" vertical="center" textRotation="0" wrapText="0" indent="0" justifyLastLine="0" shrinkToFit="0" readingOrder="0"/>
      <border diagonalUp="0" diagonalDown="0" outline="0">
        <left/>
        <right style="thin">
          <color rgb="FFCCCCCC"/>
        </right>
        <top style="thin">
          <color rgb="FFCCCCCC"/>
        </top>
        <bottom style="thin">
          <color rgb="FFCCCCCC"/>
        </bottom>
      </border>
    </dxf>
    <dxf>
      <border>
        <top style="thin">
          <color rgb="FFCCCCCC"/>
        </top>
      </border>
    </dxf>
    <dxf>
      <border diagonalUp="0" diagonalDown="0">
        <left style="medium">
          <color rgb="FFEE2B4B"/>
        </left>
        <right style="medium">
          <color rgb="FFEE2B4B"/>
        </right>
        <top style="medium">
          <color rgb="FFEE2B4B"/>
        </top>
        <bottom style="medium">
          <color rgb="FFEE2B4B"/>
        </bottom>
      </border>
    </dxf>
    <dxf>
      <font>
        <b val="0"/>
        <i val="0"/>
        <strike val="0"/>
        <condense val="0"/>
        <extend val="0"/>
        <outline val="0"/>
        <shadow val="0"/>
        <u val="none"/>
        <vertAlign val="baseline"/>
        <sz val="12"/>
        <color rgb="FFEF4358"/>
        <name val="Calibri"/>
        <family val="2"/>
        <scheme val="none"/>
      </font>
      <fill>
        <patternFill patternType="solid">
          <fgColor rgb="FFE8EAF6"/>
          <bgColor rgb="FFFDECEE"/>
        </patternFill>
      </fill>
      <alignment horizontal="center" vertical="center" textRotation="0" wrapText="0" indent="0" justifyLastLine="0" shrinkToFit="0" readingOrder="0"/>
    </dxf>
    <dxf>
      <border>
        <bottom style="thin">
          <color rgb="FFCCCCCC"/>
        </bottom>
      </border>
    </dxf>
    <dxf>
      <font>
        <b/>
        <i val="0"/>
        <strike val="0"/>
        <condense val="0"/>
        <extend val="0"/>
        <outline val="0"/>
        <shadow val="0"/>
        <u val="none"/>
        <vertAlign val="baseline"/>
        <sz val="12"/>
        <color auto="1"/>
        <name val="Calibri"/>
        <family val="2"/>
        <scheme val="none"/>
      </font>
      <fill>
        <patternFill patternType="solid">
          <fgColor rgb="FF003366"/>
          <bgColor theme="2" tint="-9.9978637043366805E-2"/>
        </patternFill>
      </fill>
      <alignment horizontal="center" vertical="center" textRotation="0" wrapText="0" indent="0" justifyLastLine="0" shrinkToFit="0" readingOrder="0"/>
      <border diagonalUp="0" diagonalDown="0" outline="0">
        <left style="thin">
          <color rgb="FFCCCCCC"/>
        </left>
        <right style="thin">
          <color rgb="FFCCCCCC"/>
        </right>
        <top/>
        <bottom/>
      </border>
    </dxf>
  </dxfs>
  <tableStyles count="0" defaultTableStyle="TableStyleMedium2" defaultPivotStyle="PivotStyleLight16"/>
  <colors>
    <mruColors>
      <color rgb="FFF8F2F8"/>
      <color rgb="FFEE2B4B"/>
      <color rgb="FF2C3286"/>
      <color rgb="FF7B8FC2"/>
      <color rgb="FFDAEAF9"/>
      <color rgb="FF9FD5BC"/>
      <color rgb="FFFBF3BC"/>
      <color rgb="FFF9BDC4"/>
      <color rgb="FFEF4358"/>
      <color rgb="FFE6E7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Template!$B$2</c:f>
              <c:strCache>
                <c:ptCount val="1"/>
                <c:pt idx="0">
                  <c:v>Percentage of trips</c:v>
                </c:pt>
              </c:strCache>
            </c:strRef>
          </c:tx>
          <c:spPr>
            <a:solidFill>
              <a:srgbClr val="EF4358"/>
            </a:solidFill>
            <a:ln>
              <a:noFill/>
            </a:ln>
            <a:effectLst/>
          </c:spPr>
          <c:invertIfNegative val="0"/>
          <c:cat>
            <c:strRef>
              <c:f>Template!$A$3:$A$7</c:f>
              <c:strCache>
                <c:ptCount val="5"/>
                <c:pt idx="0">
                  <c:v>Car</c:v>
                </c:pt>
                <c:pt idx="1">
                  <c:v>Train</c:v>
                </c:pt>
                <c:pt idx="2">
                  <c:v>Bus</c:v>
                </c:pt>
                <c:pt idx="3">
                  <c:v>Tram or Ferry</c:v>
                </c:pt>
                <c:pt idx="4">
                  <c:v>Walk or Bike</c:v>
                </c:pt>
              </c:strCache>
            </c:strRef>
          </c:cat>
          <c:val>
            <c:numRef>
              <c:f>Template!$B$3:$B$7</c:f>
              <c:numCache>
                <c:formatCode>0.00%</c:formatCode>
                <c:ptCount val="5"/>
                <c:pt idx="0">
                  <c:v>0.65200000000000002</c:v>
                </c:pt>
                <c:pt idx="1">
                  <c:v>0.186</c:v>
                </c:pt>
                <c:pt idx="2" formatCode="0%">
                  <c:v>7.0000000000000007E-2</c:v>
                </c:pt>
                <c:pt idx="3">
                  <c:v>5.0000000000000001E-3</c:v>
                </c:pt>
                <c:pt idx="4">
                  <c:v>5.3999999999999999E-2</c:v>
                </c:pt>
              </c:numCache>
            </c:numRef>
          </c:val>
          <c:extLst>
            <c:ext xmlns:c16="http://schemas.microsoft.com/office/drawing/2014/chart" uri="{C3380CC4-5D6E-409C-BE32-E72D297353CC}">
              <c16:uniqueId val="{00000000-2C39-4CB8-8EBF-C0F97C9FA746}"/>
            </c:ext>
          </c:extLst>
        </c:ser>
        <c:dLbls>
          <c:showLegendKey val="0"/>
          <c:showVal val="0"/>
          <c:showCatName val="0"/>
          <c:showSerName val="0"/>
          <c:showPercent val="0"/>
          <c:showBubbleSize val="0"/>
        </c:dLbls>
        <c:gapWidth val="100"/>
        <c:axId val="1100327391"/>
        <c:axId val="1100325471"/>
      </c:barChart>
      <c:catAx>
        <c:axId val="110032739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egola Pro" panose="00000500000000000000" pitchFamily="50" charset="0"/>
                <a:ea typeface="+mn-ea"/>
                <a:cs typeface="+mn-cs"/>
              </a:defRPr>
            </a:pPr>
            <a:endParaRPr lang="en-US"/>
          </a:p>
        </c:txPr>
        <c:crossAx val="1100325471"/>
        <c:crosses val="autoZero"/>
        <c:auto val="1"/>
        <c:lblAlgn val="ctr"/>
        <c:lblOffset val="100"/>
        <c:noMultiLvlLbl val="0"/>
      </c:catAx>
      <c:valAx>
        <c:axId val="110032547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egola Pro" panose="00000500000000000000" pitchFamily="50" charset="0"/>
                <a:ea typeface="+mn-ea"/>
                <a:cs typeface="+mn-cs"/>
              </a:defRPr>
            </a:pPr>
            <a:endParaRPr lang="en-US"/>
          </a:p>
        </c:txPr>
        <c:crossAx val="110032739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Template!$B$18</c:f>
              <c:strCache>
                <c:ptCount val="1"/>
                <c:pt idx="0">
                  <c:v>Car</c:v>
                </c:pt>
              </c:strCache>
            </c:strRef>
          </c:tx>
          <c:spPr>
            <a:solidFill>
              <a:srgbClr val="EF4358"/>
            </a:solidFill>
            <a:ln>
              <a:noFill/>
            </a:ln>
            <a:effectLst/>
          </c:spPr>
          <c:invertIfNegative val="0"/>
          <c:cat>
            <c:strRef>
              <c:f>Template!$A$19:$A$25</c:f>
              <c:strCache>
                <c:ptCount val="7"/>
                <c:pt idx="0">
                  <c:v>Sydney CBD</c:v>
                </c:pt>
                <c:pt idx="1">
                  <c:v>Parramatta CBD</c:v>
                </c:pt>
                <c:pt idx="2">
                  <c:v>Liverpool</c:v>
                </c:pt>
                <c:pt idx="3">
                  <c:v>Campbelltown-Macarthur</c:v>
                </c:pt>
                <c:pt idx="4">
                  <c:v>Macquarie Park</c:v>
                </c:pt>
                <c:pt idx="5">
                  <c:v>Chatswood</c:v>
                </c:pt>
                <c:pt idx="6">
                  <c:v>North Sydney</c:v>
                </c:pt>
              </c:strCache>
            </c:strRef>
          </c:cat>
          <c:val>
            <c:numRef>
              <c:f>Template!$B$19:$B$25</c:f>
              <c:numCache>
                <c:formatCode>0.00%</c:formatCode>
                <c:ptCount val="7"/>
                <c:pt idx="0">
                  <c:v>0.13400000000000001</c:v>
                </c:pt>
                <c:pt idx="1">
                  <c:v>0.54300000000000004</c:v>
                </c:pt>
                <c:pt idx="2">
                  <c:v>0.872</c:v>
                </c:pt>
                <c:pt idx="3">
                  <c:v>0.94499999999999995</c:v>
                </c:pt>
                <c:pt idx="4">
                  <c:v>0.73</c:v>
                </c:pt>
                <c:pt idx="5">
                  <c:v>0.498</c:v>
                </c:pt>
                <c:pt idx="6">
                  <c:v>0.249</c:v>
                </c:pt>
              </c:numCache>
            </c:numRef>
          </c:val>
          <c:extLst>
            <c:ext xmlns:c16="http://schemas.microsoft.com/office/drawing/2014/chart" uri="{C3380CC4-5D6E-409C-BE32-E72D297353CC}">
              <c16:uniqueId val="{00000000-F339-4316-8ED3-93665F22F7CB}"/>
            </c:ext>
          </c:extLst>
        </c:ser>
        <c:ser>
          <c:idx val="1"/>
          <c:order val="1"/>
          <c:tx>
            <c:strRef>
              <c:f>Template!$C$18</c:f>
              <c:strCache>
                <c:ptCount val="1"/>
                <c:pt idx="0">
                  <c:v>Public transport</c:v>
                </c:pt>
              </c:strCache>
            </c:strRef>
          </c:tx>
          <c:spPr>
            <a:solidFill>
              <a:srgbClr val="E2CBE3"/>
            </a:solidFill>
            <a:ln>
              <a:noFill/>
            </a:ln>
            <a:effectLst/>
          </c:spPr>
          <c:invertIfNegative val="0"/>
          <c:cat>
            <c:strRef>
              <c:f>Template!$A$19:$A$25</c:f>
              <c:strCache>
                <c:ptCount val="7"/>
                <c:pt idx="0">
                  <c:v>Sydney CBD</c:v>
                </c:pt>
                <c:pt idx="1">
                  <c:v>Parramatta CBD</c:v>
                </c:pt>
                <c:pt idx="2">
                  <c:v>Liverpool</c:v>
                </c:pt>
                <c:pt idx="3">
                  <c:v>Campbelltown-Macarthur</c:v>
                </c:pt>
                <c:pt idx="4">
                  <c:v>Macquarie Park</c:v>
                </c:pt>
                <c:pt idx="5">
                  <c:v>Chatswood</c:v>
                </c:pt>
                <c:pt idx="6">
                  <c:v>North Sydney</c:v>
                </c:pt>
              </c:strCache>
            </c:strRef>
          </c:cat>
          <c:val>
            <c:numRef>
              <c:f>Template!$C$19:$C$25</c:f>
              <c:numCache>
                <c:formatCode>0.00%</c:formatCode>
                <c:ptCount val="7"/>
                <c:pt idx="0">
                  <c:v>0.79600000000000004</c:v>
                </c:pt>
                <c:pt idx="1">
                  <c:v>0.41000000000000003</c:v>
                </c:pt>
                <c:pt idx="2">
                  <c:v>0.08</c:v>
                </c:pt>
                <c:pt idx="3">
                  <c:v>3.9E-2</c:v>
                </c:pt>
                <c:pt idx="4">
                  <c:v>0.24</c:v>
                </c:pt>
                <c:pt idx="5">
                  <c:v>0.40100000000000002</c:v>
                </c:pt>
                <c:pt idx="6">
                  <c:v>0.68700000000000006</c:v>
                </c:pt>
              </c:numCache>
            </c:numRef>
          </c:val>
          <c:extLst>
            <c:ext xmlns:c16="http://schemas.microsoft.com/office/drawing/2014/chart" uri="{C3380CC4-5D6E-409C-BE32-E72D297353CC}">
              <c16:uniqueId val="{00000001-F339-4316-8ED3-93665F22F7CB}"/>
            </c:ext>
          </c:extLst>
        </c:ser>
        <c:ser>
          <c:idx val="2"/>
          <c:order val="2"/>
          <c:tx>
            <c:strRef>
              <c:f>Template!$D$18</c:f>
              <c:strCache>
                <c:ptCount val="1"/>
                <c:pt idx="0">
                  <c:v>Active transport</c:v>
                </c:pt>
              </c:strCache>
            </c:strRef>
          </c:tx>
          <c:spPr>
            <a:solidFill>
              <a:srgbClr val="A1D7BE"/>
            </a:solidFill>
            <a:ln>
              <a:noFill/>
            </a:ln>
            <a:effectLst/>
          </c:spPr>
          <c:invertIfNegative val="0"/>
          <c:cat>
            <c:strRef>
              <c:f>Template!$A$19:$A$25</c:f>
              <c:strCache>
                <c:ptCount val="7"/>
                <c:pt idx="0">
                  <c:v>Sydney CBD</c:v>
                </c:pt>
                <c:pt idx="1">
                  <c:v>Parramatta CBD</c:v>
                </c:pt>
                <c:pt idx="2">
                  <c:v>Liverpool</c:v>
                </c:pt>
                <c:pt idx="3">
                  <c:v>Campbelltown-Macarthur</c:v>
                </c:pt>
                <c:pt idx="4">
                  <c:v>Macquarie Park</c:v>
                </c:pt>
                <c:pt idx="5">
                  <c:v>Chatswood</c:v>
                </c:pt>
                <c:pt idx="6">
                  <c:v>North Sydney</c:v>
                </c:pt>
              </c:strCache>
            </c:strRef>
          </c:cat>
          <c:val>
            <c:numRef>
              <c:f>Template!$D$19:$D$25</c:f>
              <c:numCache>
                <c:formatCode>0.00%</c:formatCode>
                <c:ptCount val="7"/>
                <c:pt idx="0">
                  <c:v>6.9000000000000006E-2</c:v>
                </c:pt>
                <c:pt idx="1">
                  <c:v>4.5999999999999999E-2</c:v>
                </c:pt>
                <c:pt idx="2">
                  <c:v>4.8000000000000001E-2</c:v>
                </c:pt>
                <c:pt idx="3">
                  <c:v>1.6E-2</c:v>
                </c:pt>
                <c:pt idx="4">
                  <c:v>0.03</c:v>
                </c:pt>
                <c:pt idx="5">
                  <c:v>9.9000000000000005E-2</c:v>
                </c:pt>
                <c:pt idx="6">
                  <c:v>6.3E-2</c:v>
                </c:pt>
              </c:numCache>
            </c:numRef>
          </c:val>
          <c:extLst>
            <c:ext xmlns:c16="http://schemas.microsoft.com/office/drawing/2014/chart" uri="{C3380CC4-5D6E-409C-BE32-E72D297353CC}">
              <c16:uniqueId val="{00000002-F339-4316-8ED3-93665F22F7CB}"/>
            </c:ext>
          </c:extLst>
        </c:ser>
        <c:dLbls>
          <c:showLegendKey val="0"/>
          <c:showVal val="0"/>
          <c:showCatName val="0"/>
          <c:showSerName val="0"/>
          <c:showPercent val="0"/>
          <c:showBubbleSize val="0"/>
        </c:dLbls>
        <c:gapWidth val="100"/>
        <c:axId val="1104077951"/>
        <c:axId val="843518144"/>
      </c:barChart>
      <c:catAx>
        <c:axId val="1104077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egola Pro" panose="00000500000000000000" pitchFamily="50" charset="0"/>
                <a:ea typeface="+mn-ea"/>
                <a:cs typeface="+mn-cs"/>
              </a:defRPr>
            </a:pPr>
            <a:endParaRPr lang="en-US"/>
          </a:p>
        </c:txPr>
        <c:crossAx val="843518144"/>
        <c:crosses val="autoZero"/>
        <c:auto val="1"/>
        <c:lblAlgn val="ctr"/>
        <c:lblOffset val="100"/>
        <c:noMultiLvlLbl val="0"/>
      </c:catAx>
      <c:valAx>
        <c:axId val="84351814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egola Pro" panose="00000500000000000000" pitchFamily="50" charset="0"/>
                <a:ea typeface="+mn-ea"/>
                <a:cs typeface="+mn-cs"/>
              </a:defRPr>
            </a:pPr>
            <a:endParaRPr lang="en-US"/>
          </a:p>
        </c:txPr>
        <c:crossAx val="11040779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Regola Pro" panose="00000500000000000000" pitchFamily="50"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EF435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Regola Pro" panose="00000500000000000000"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Template!$A$33:$A$38</c:f>
              <c:strCache>
                <c:ptCount val="6"/>
                <c:pt idx="0">
                  <c:v>Bonnyrigg Heights</c:v>
                </c:pt>
                <c:pt idx="1">
                  <c:v>Harrington Park</c:v>
                </c:pt>
                <c:pt idx="2">
                  <c:v>Glenmore Park</c:v>
                </c:pt>
                <c:pt idx="3">
                  <c:v>Bonnyrigg  </c:v>
                </c:pt>
                <c:pt idx="4">
                  <c:v>Edensor Park</c:v>
                </c:pt>
                <c:pt idx="5">
                  <c:v>Oran Park</c:v>
                </c:pt>
              </c:strCache>
            </c:strRef>
          </c:cat>
          <c:val>
            <c:numRef>
              <c:f>Template!$B$33:$B$38</c:f>
              <c:numCache>
                <c:formatCode>0%</c:formatCode>
                <c:ptCount val="6"/>
                <c:pt idx="0">
                  <c:v>0.01</c:v>
                </c:pt>
                <c:pt idx="1">
                  <c:v>0.03</c:v>
                </c:pt>
                <c:pt idx="2">
                  <c:v>0.05</c:v>
                </c:pt>
                <c:pt idx="3">
                  <c:v>0.06</c:v>
                </c:pt>
                <c:pt idx="4">
                  <c:v>7.0000000000000007E-2</c:v>
                </c:pt>
                <c:pt idx="5">
                  <c:v>0.09</c:v>
                </c:pt>
              </c:numCache>
            </c:numRef>
          </c:val>
          <c:extLst>
            <c:ext xmlns:c16="http://schemas.microsoft.com/office/drawing/2014/chart" uri="{C3380CC4-5D6E-409C-BE32-E72D297353CC}">
              <c16:uniqueId val="{00000000-829D-40DC-BF27-283E705295A8}"/>
            </c:ext>
          </c:extLst>
        </c:ser>
        <c:dLbls>
          <c:showLegendKey val="0"/>
          <c:showVal val="0"/>
          <c:showCatName val="0"/>
          <c:showSerName val="0"/>
          <c:showPercent val="0"/>
          <c:showBubbleSize val="0"/>
        </c:dLbls>
        <c:gapWidth val="100"/>
        <c:axId val="1159001711"/>
        <c:axId val="938651184"/>
      </c:barChart>
      <c:catAx>
        <c:axId val="11590017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egola Pro" panose="00000500000000000000" pitchFamily="50" charset="0"/>
                <a:ea typeface="+mn-ea"/>
                <a:cs typeface="+mn-cs"/>
              </a:defRPr>
            </a:pPr>
            <a:endParaRPr lang="en-US"/>
          </a:p>
        </c:txPr>
        <c:crossAx val="938651184"/>
        <c:crosses val="autoZero"/>
        <c:auto val="1"/>
        <c:lblAlgn val="ctr"/>
        <c:lblOffset val="100"/>
        <c:noMultiLvlLbl val="0"/>
      </c:catAx>
      <c:valAx>
        <c:axId val="938651184"/>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Regola Pro" panose="00000500000000000000" pitchFamily="50" charset="0"/>
                <a:ea typeface="+mn-ea"/>
                <a:cs typeface="+mn-cs"/>
              </a:defRPr>
            </a:pPr>
            <a:endParaRPr lang="en-US"/>
          </a:p>
        </c:txPr>
        <c:crossAx val="11590017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lt1"/>
                </a:solidFill>
                <a:latin typeface="Regola Pro" panose="02000000000000000000" pitchFamily="50" charset="0"/>
                <a:ea typeface="+mn-ea"/>
                <a:cs typeface="+mn-cs"/>
              </a:defRPr>
            </a:pPr>
            <a:r>
              <a:rPr lang="en-US" cap="none" baseline="0"/>
              <a:t>Old Age Dependency Ratio</a:t>
            </a:r>
          </a:p>
        </c:rich>
      </c:tx>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lt1"/>
              </a:solidFill>
              <a:latin typeface="Regola Pro" panose="02000000000000000000" pitchFamily="50" charset="0"/>
              <a:ea typeface="+mn-ea"/>
              <a:cs typeface="+mn-cs"/>
            </a:defRPr>
          </a:pPr>
          <a:endParaRPr lang="en-US"/>
        </a:p>
      </c:txPr>
    </c:title>
    <c:autoTitleDeleted val="0"/>
    <c:plotArea>
      <c:layout/>
      <c:lineChart>
        <c:grouping val="stacked"/>
        <c:varyColors val="0"/>
        <c:ser>
          <c:idx val="0"/>
          <c:order val="0"/>
          <c:tx>
            <c:strRef>
              <c:f>archive!$B$55</c:f>
              <c:strCache>
                <c:ptCount val="1"/>
                <c:pt idx="0">
                  <c:v>Dependency_Ratio</c:v>
                </c:pt>
              </c:strCache>
            </c:strRef>
          </c:tx>
          <c:spPr>
            <a:ln w="25400" cap="rnd">
              <a:solidFill>
                <a:schemeClr val="lt1"/>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anchor="ctr" anchorCtr="1"/>
              <a:lstStyle/>
              <a:p>
                <a:pPr>
                  <a:defRPr sz="900" b="1" i="0" u="none" strike="noStrike" kern="1200" baseline="0">
                    <a:solidFill>
                      <a:schemeClr val="lt1"/>
                    </a:solidFill>
                    <a:latin typeface="Regola Pro"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numRef>
              <c:f>archive!$A$56:$A$65</c:f>
              <c:numCache>
                <c:formatCode>General</c:formatCode>
                <c:ptCount val="10"/>
                <c:pt idx="0">
                  <c:v>2025</c:v>
                </c:pt>
                <c:pt idx="1">
                  <c:v>2030</c:v>
                </c:pt>
                <c:pt idx="2">
                  <c:v>2035</c:v>
                </c:pt>
                <c:pt idx="3">
                  <c:v>2040</c:v>
                </c:pt>
                <c:pt idx="4">
                  <c:v>2045</c:v>
                </c:pt>
                <c:pt idx="5">
                  <c:v>2050</c:v>
                </c:pt>
                <c:pt idx="6">
                  <c:v>2055</c:v>
                </c:pt>
                <c:pt idx="7">
                  <c:v>2060</c:v>
                </c:pt>
                <c:pt idx="8">
                  <c:v>2065</c:v>
                </c:pt>
                <c:pt idx="9">
                  <c:v>2070</c:v>
                </c:pt>
              </c:numCache>
            </c:numRef>
          </c:cat>
          <c:val>
            <c:numRef>
              <c:f>archive!$B$56:$B$65</c:f>
              <c:numCache>
                <c:formatCode>0%</c:formatCode>
                <c:ptCount val="10"/>
                <c:pt idx="0">
                  <c:v>0.28699999999999998</c:v>
                </c:pt>
                <c:pt idx="1">
                  <c:v>0.314</c:v>
                </c:pt>
                <c:pt idx="2">
                  <c:v>0.33100000000000002</c:v>
                </c:pt>
                <c:pt idx="3">
                  <c:v>0.34699999999999998</c:v>
                </c:pt>
                <c:pt idx="4">
                  <c:v>0.35199999999999998</c:v>
                </c:pt>
                <c:pt idx="5">
                  <c:v>0.36699999999999999</c:v>
                </c:pt>
                <c:pt idx="6">
                  <c:v>0.38300000000000001</c:v>
                </c:pt>
                <c:pt idx="7">
                  <c:v>0.39900000000000002</c:v>
                </c:pt>
                <c:pt idx="8">
                  <c:v>0.40699999999999997</c:v>
                </c:pt>
                <c:pt idx="9">
                  <c:v>0.41599999999999998</c:v>
                </c:pt>
              </c:numCache>
            </c:numRef>
          </c:val>
          <c:smooth val="0"/>
          <c:extLst>
            <c:ext xmlns:c16="http://schemas.microsoft.com/office/drawing/2014/chart" uri="{C3380CC4-5D6E-409C-BE32-E72D297353CC}">
              <c16:uniqueId val="{00000000-A656-4661-A15A-BD93D115E4FF}"/>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1407826207"/>
        <c:axId val="1407826687"/>
      </c:lineChart>
      <c:catAx>
        <c:axId val="1407826207"/>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Regola Pro" panose="02000000000000000000" pitchFamily="50" charset="0"/>
                <a:ea typeface="+mn-ea"/>
                <a:cs typeface="+mn-cs"/>
              </a:defRPr>
            </a:pPr>
            <a:endParaRPr lang="en-US"/>
          </a:p>
        </c:txPr>
        <c:crossAx val="1407826687"/>
        <c:crosses val="autoZero"/>
        <c:auto val="1"/>
        <c:lblAlgn val="ctr"/>
        <c:lblOffset val="100"/>
        <c:noMultiLvlLbl val="0"/>
      </c:catAx>
      <c:valAx>
        <c:axId val="1407826687"/>
        <c:scaling>
          <c:orientation val="minMax"/>
        </c:scaling>
        <c:delete val="1"/>
        <c:axPos val="l"/>
        <c:numFmt formatCode="0%" sourceLinked="1"/>
        <c:majorTickMark val="none"/>
        <c:minorTickMark val="none"/>
        <c:tickLblPos val="nextTo"/>
        <c:crossAx val="1407826207"/>
        <c:crosses val="autoZero"/>
        <c:crossBetween val="between"/>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accent1"/>
    </a:solidFill>
    <a:ln w="9525" cap="flat" cmpd="sng" algn="ctr">
      <a:solidFill>
        <a:schemeClr val="lt1">
          <a:lumMod val="85000"/>
        </a:schemeClr>
      </a:solidFill>
      <a:round/>
    </a:ln>
    <a:effectLst/>
  </c:spPr>
  <c:txPr>
    <a:bodyPr/>
    <a:lstStyle/>
    <a:p>
      <a:pPr>
        <a:defRPr>
          <a:latin typeface="Regola Pro" panose="02000000000000000000" pitchFamily="50"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38">
  <cs:axisTitle>
    <cs:lnRef idx="0"/>
    <cs:fillRef idx="0"/>
    <cs:effectRef idx="0"/>
    <cs:fontRef idx="minor">
      <a:schemeClr val="lt1"/>
    </cs:fontRef>
    <cs:defRPr sz="900" b="1" kern="1200"/>
  </cs:axisTitle>
  <cs:categoryAxis>
    <cs:lnRef idx="0">
      <cs:styleClr val="0"/>
    </cs:lnRef>
    <cs:fillRef idx="0"/>
    <cs:effectRef idx="0"/>
    <cs:fontRef idx="minor">
      <a:schemeClr val="lt1"/>
    </cs:fontRef>
    <cs:defRPr sz="900" kern="1200" spc="3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lt1">
            <a:lumMod val="85000"/>
          </a:schemeClr>
        </a:solidFill>
        <a:round/>
      </a:ln>
    </cs:spPr>
    <cs:defRPr sz="1000" kern="1200"/>
  </cs:chartArea>
  <cs:dataLabel>
    <cs:lnRef idx="0"/>
    <cs:fillRef idx="0">
      <cs:styleClr val="0"/>
    </cs:fillRef>
    <cs:effectRef idx="0"/>
    <cs:fontRef idx="minor">
      <a:schemeClr val="lt1"/>
    </cs:fontRef>
    <cs:spPr>
      <a:solidFill>
        <a:schemeClr val="phClr"/>
      </a:solidFill>
    </cs:spPr>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5400" cap="rnd">
        <a:solidFill>
          <a:schemeClr val="lt1"/>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cs:spPr>
  </cs:dataPointMarker>
  <cs:dataPointMarkerLayout symbol="circle" size="14"/>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fillRef idx="0"/>
    <cs:effectRef idx="0"/>
    <cs:fontRef idx="minor">
      <a:schemeClr val="dk1"/>
    </cs:fontRef>
    <cs:spPr>
      <a:ln w="9525" cap="flat" cmpd="sng" algn="ctr">
        <a:gradFill>
          <a:gsLst>
            <a:gs pos="0">
              <a:schemeClr val="lt1"/>
            </a:gs>
            <a:gs pos="100000">
              <a:schemeClr val="lt1">
                <a:alpha val="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3.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jpg"/></Relationships>
</file>

<file path=xl/drawings/_rels/drawing7.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g"/></Relationships>
</file>

<file path=xl/drawings/_rels/drawing9.xml.rels><?xml version="1.0" encoding="UTF-8" standalone="yes"?>
<Relationships xmlns="http://schemas.openxmlformats.org/package/2006/relationships"><Relationship Id="rId1" Type="http://schemas.openxmlformats.org/officeDocument/2006/relationships/image" Target="../media/image9.jpg"/></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33337</xdr:rowOff>
    </xdr:from>
    <xdr:to>
      <xdr:col>8</xdr:col>
      <xdr:colOff>338137</xdr:colOff>
      <xdr:row>13</xdr:row>
      <xdr:rowOff>147637</xdr:rowOff>
    </xdr:to>
    <xdr:graphicFrame macro="">
      <xdr:nvGraphicFramePr>
        <xdr:cNvPr id="2" name="Chart 1">
          <a:extLst>
            <a:ext uri="{FF2B5EF4-FFF2-40B4-BE49-F238E27FC236}">
              <a16:creationId xmlns:a16="http://schemas.microsoft.com/office/drawing/2014/main" id="{7FE62118-8F15-0D56-DF08-1AC3D3ADD5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16</xdr:row>
      <xdr:rowOff>195262</xdr:rowOff>
    </xdr:from>
    <xdr:to>
      <xdr:col>12</xdr:col>
      <xdr:colOff>314325</xdr:colOff>
      <xdr:row>25</xdr:row>
      <xdr:rowOff>185737</xdr:rowOff>
    </xdr:to>
    <xdr:graphicFrame macro="">
      <xdr:nvGraphicFramePr>
        <xdr:cNvPr id="3" name="Chart 2">
          <a:extLst>
            <a:ext uri="{FF2B5EF4-FFF2-40B4-BE49-F238E27FC236}">
              <a16:creationId xmlns:a16="http://schemas.microsoft.com/office/drawing/2014/main" id="{E1B4B950-EC53-4E96-B4B9-F5BFA1FF39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542925</xdr:colOff>
      <xdr:row>29</xdr:row>
      <xdr:rowOff>14287</xdr:rowOff>
    </xdr:from>
    <xdr:to>
      <xdr:col>14</xdr:col>
      <xdr:colOff>238125</xdr:colOff>
      <xdr:row>43</xdr:row>
      <xdr:rowOff>90487</xdr:rowOff>
    </xdr:to>
    <xdr:graphicFrame macro="">
      <xdr:nvGraphicFramePr>
        <xdr:cNvPr id="4" name="Chart 3">
          <a:extLst>
            <a:ext uri="{FF2B5EF4-FFF2-40B4-BE49-F238E27FC236}">
              <a16:creationId xmlns:a16="http://schemas.microsoft.com/office/drawing/2014/main" id="{134EDB5E-0DC5-70D9-15D6-D386A33B09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323850</xdr:colOff>
      <xdr:row>9</xdr:row>
      <xdr:rowOff>198991</xdr:rowOff>
    </xdr:from>
    <xdr:to>
      <xdr:col>8</xdr:col>
      <xdr:colOff>187138</xdr:colOff>
      <xdr:row>40</xdr:row>
      <xdr:rowOff>195544</xdr:rowOff>
    </xdr:to>
    <xdr:pic>
      <xdr:nvPicPr>
        <xdr:cNvPr id="3" name="Picture 2">
          <a:extLst>
            <a:ext uri="{FF2B5EF4-FFF2-40B4-BE49-F238E27FC236}">
              <a16:creationId xmlns:a16="http://schemas.microsoft.com/office/drawing/2014/main" id="{D4A7EFE0-00F1-241B-446F-6E9671C1D1DD}"/>
            </a:ext>
          </a:extLst>
        </xdr:cNvPr>
        <xdr:cNvPicPr>
          <a:picLocks noChangeAspect="1"/>
        </xdr:cNvPicPr>
      </xdr:nvPicPr>
      <xdr:blipFill rotWithShape="1">
        <a:blip xmlns:r="http://schemas.openxmlformats.org/officeDocument/2006/relationships" r:embed="rId1"/>
        <a:srcRect b="1777"/>
        <a:stretch>
          <a:fillRect/>
        </a:stretch>
      </xdr:blipFill>
      <xdr:spPr>
        <a:xfrm>
          <a:off x="4267200" y="1742041"/>
          <a:ext cx="5133975" cy="6258960"/>
        </a:xfrm>
        <a:prstGeom prst="rect">
          <a:avLst/>
        </a:prstGeom>
        <a:ln>
          <a:noFill/>
        </a:ln>
      </xdr:spPr>
    </xdr:pic>
    <xdr:clientData/>
  </xdr:twoCellAnchor>
  <xdr:twoCellAnchor editAs="oneCell">
    <xdr:from>
      <xdr:col>8</xdr:col>
      <xdr:colOff>405653</xdr:colOff>
      <xdr:row>9</xdr:row>
      <xdr:rowOff>185457</xdr:rowOff>
    </xdr:from>
    <xdr:to>
      <xdr:col>15</xdr:col>
      <xdr:colOff>571500</xdr:colOff>
      <xdr:row>41</xdr:row>
      <xdr:rowOff>155</xdr:rowOff>
    </xdr:to>
    <xdr:pic>
      <xdr:nvPicPr>
        <xdr:cNvPr id="4" name="Picture 3">
          <a:extLst>
            <a:ext uri="{FF2B5EF4-FFF2-40B4-BE49-F238E27FC236}">
              <a16:creationId xmlns:a16="http://schemas.microsoft.com/office/drawing/2014/main" id="{E0036E99-7C46-6AA0-BDB3-CB76102CEAEB}"/>
            </a:ext>
          </a:extLst>
        </xdr:cNvPr>
        <xdr:cNvPicPr>
          <a:picLocks noChangeAspect="1"/>
        </xdr:cNvPicPr>
      </xdr:nvPicPr>
      <xdr:blipFill>
        <a:blip xmlns:r="http://schemas.openxmlformats.org/officeDocument/2006/relationships" r:embed="rId2"/>
        <a:stretch>
          <a:fillRect/>
        </a:stretch>
      </xdr:blipFill>
      <xdr:spPr>
        <a:xfrm>
          <a:off x="9594477" y="1731869"/>
          <a:ext cx="5186082" cy="6280492"/>
        </a:xfrm>
        <a:prstGeom prst="rect">
          <a:avLst/>
        </a:prstGeom>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76200</xdr:colOff>
      <xdr:row>5</xdr:row>
      <xdr:rowOff>38100</xdr:rowOff>
    </xdr:from>
    <xdr:to>
      <xdr:col>1</xdr:col>
      <xdr:colOff>394124</xdr:colOff>
      <xdr:row>6</xdr:row>
      <xdr:rowOff>171450</xdr:rowOff>
    </xdr:to>
    <xdr:sp macro="" textlink="">
      <xdr:nvSpPr>
        <xdr:cNvPr id="2" name="Oval 1">
          <a:extLst>
            <a:ext uri="{FF2B5EF4-FFF2-40B4-BE49-F238E27FC236}">
              <a16:creationId xmlns:a16="http://schemas.microsoft.com/office/drawing/2014/main" id="{70AA1E39-126C-D010-0118-674EE6280C91}"/>
            </a:ext>
          </a:extLst>
        </xdr:cNvPr>
        <xdr:cNvSpPr/>
      </xdr:nvSpPr>
      <xdr:spPr>
        <a:xfrm>
          <a:off x="685800" y="1647825"/>
          <a:ext cx="317924" cy="323850"/>
        </a:xfrm>
        <a:prstGeom prst="ellipse">
          <a:avLst/>
        </a:prstGeom>
        <a:solidFill>
          <a:srgbClr val="1A9640"/>
        </a:solidFill>
        <a:ln w="285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xdr:col>
      <xdr:colOff>76200</xdr:colOff>
      <xdr:row>7</xdr:row>
      <xdr:rowOff>38464</xdr:rowOff>
    </xdr:from>
    <xdr:to>
      <xdr:col>1</xdr:col>
      <xdr:colOff>394124</xdr:colOff>
      <xdr:row>8</xdr:row>
      <xdr:rowOff>171814</xdr:rowOff>
    </xdr:to>
    <xdr:sp macro="" textlink="">
      <xdr:nvSpPr>
        <xdr:cNvPr id="3" name="Oval 2">
          <a:extLst>
            <a:ext uri="{FF2B5EF4-FFF2-40B4-BE49-F238E27FC236}">
              <a16:creationId xmlns:a16="http://schemas.microsoft.com/office/drawing/2014/main" id="{F99DBB5F-F305-C097-E75B-F2DA43785062}"/>
            </a:ext>
          </a:extLst>
        </xdr:cNvPr>
        <xdr:cNvSpPr/>
      </xdr:nvSpPr>
      <xdr:spPr>
        <a:xfrm>
          <a:off x="685800" y="2038714"/>
          <a:ext cx="317924" cy="323850"/>
        </a:xfrm>
        <a:prstGeom prst="ellipse">
          <a:avLst/>
        </a:prstGeom>
        <a:solidFill>
          <a:srgbClr val="A7D96A"/>
        </a:solidFill>
        <a:ln w="285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xdr:col>
      <xdr:colOff>76200</xdr:colOff>
      <xdr:row>9</xdr:row>
      <xdr:rowOff>38828</xdr:rowOff>
    </xdr:from>
    <xdr:to>
      <xdr:col>1</xdr:col>
      <xdr:colOff>394124</xdr:colOff>
      <xdr:row>10</xdr:row>
      <xdr:rowOff>172178</xdr:rowOff>
    </xdr:to>
    <xdr:sp macro="" textlink="">
      <xdr:nvSpPr>
        <xdr:cNvPr id="4" name="Oval 3">
          <a:extLst>
            <a:ext uri="{FF2B5EF4-FFF2-40B4-BE49-F238E27FC236}">
              <a16:creationId xmlns:a16="http://schemas.microsoft.com/office/drawing/2014/main" id="{014BA898-CB93-B5B9-CF38-6071791B3ACE}"/>
            </a:ext>
          </a:extLst>
        </xdr:cNvPr>
        <xdr:cNvSpPr/>
      </xdr:nvSpPr>
      <xdr:spPr>
        <a:xfrm>
          <a:off x="685800" y="2429603"/>
          <a:ext cx="317924" cy="323850"/>
        </a:xfrm>
        <a:prstGeom prst="ellipse">
          <a:avLst/>
        </a:prstGeom>
        <a:solidFill>
          <a:srgbClr val="FFFFBF"/>
        </a:solidFill>
        <a:ln w="285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xdr:col>
      <xdr:colOff>76200</xdr:colOff>
      <xdr:row>11</xdr:row>
      <xdr:rowOff>39192</xdr:rowOff>
    </xdr:from>
    <xdr:to>
      <xdr:col>1</xdr:col>
      <xdr:colOff>394124</xdr:colOff>
      <xdr:row>12</xdr:row>
      <xdr:rowOff>172542</xdr:rowOff>
    </xdr:to>
    <xdr:sp macro="" textlink="">
      <xdr:nvSpPr>
        <xdr:cNvPr id="5" name="Oval 4">
          <a:extLst>
            <a:ext uri="{FF2B5EF4-FFF2-40B4-BE49-F238E27FC236}">
              <a16:creationId xmlns:a16="http://schemas.microsoft.com/office/drawing/2014/main" id="{B8C54081-4239-D610-3C68-2C8540D716BF}"/>
            </a:ext>
          </a:extLst>
        </xdr:cNvPr>
        <xdr:cNvSpPr/>
      </xdr:nvSpPr>
      <xdr:spPr>
        <a:xfrm>
          <a:off x="685800" y="2820492"/>
          <a:ext cx="317924" cy="323850"/>
        </a:xfrm>
        <a:prstGeom prst="ellipse">
          <a:avLst/>
        </a:prstGeom>
        <a:solidFill>
          <a:srgbClr val="FDAE61"/>
        </a:solidFill>
        <a:ln w="285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xdr:col>
      <xdr:colOff>76200</xdr:colOff>
      <xdr:row>13</xdr:row>
      <xdr:rowOff>39556</xdr:rowOff>
    </xdr:from>
    <xdr:to>
      <xdr:col>1</xdr:col>
      <xdr:colOff>394124</xdr:colOff>
      <xdr:row>14</xdr:row>
      <xdr:rowOff>172906</xdr:rowOff>
    </xdr:to>
    <xdr:sp macro="" textlink="">
      <xdr:nvSpPr>
        <xdr:cNvPr id="6" name="Oval 5">
          <a:extLst>
            <a:ext uri="{FF2B5EF4-FFF2-40B4-BE49-F238E27FC236}">
              <a16:creationId xmlns:a16="http://schemas.microsoft.com/office/drawing/2014/main" id="{4ABCCEE2-AC06-52E5-6268-BA1C945D7350}"/>
            </a:ext>
          </a:extLst>
        </xdr:cNvPr>
        <xdr:cNvSpPr/>
      </xdr:nvSpPr>
      <xdr:spPr>
        <a:xfrm>
          <a:off x="685800" y="3211381"/>
          <a:ext cx="317924" cy="323850"/>
        </a:xfrm>
        <a:prstGeom prst="ellipse">
          <a:avLst/>
        </a:prstGeom>
        <a:solidFill>
          <a:srgbClr val="D7191B"/>
        </a:solidFill>
        <a:ln w="28575">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editAs="oneCell">
    <xdr:from>
      <xdr:col>5</xdr:col>
      <xdr:colOff>85725</xdr:colOff>
      <xdr:row>3</xdr:row>
      <xdr:rowOff>152400</xdr:rowOff>
    </xdr:from>
    <xdr:to>
      <xdr:col>13</xdr:col>
      <xdr:colOff>122859</xdr:colOff>
      <xdr:row>32</xdr:row>
      <xdr:rowOff>66675</xdr:rowOff>
    </xdr:to>
    <xdr:pic>
      <xdr:nvPicPr>
        <xdr:cNvPr id="8" name="Picture 7">
          <a:extLst>
            <a:ext uri="{FF2B5EF4-FFF2-40B4-BE49-F238E27FC236}">
              <a16:creationId xmlns:a16="http://schemas.microsoft.com/office/drawing/2014/main" id="{4352331C-D080-D629-052B-E739C49E3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24525" y="733425"/>
          <a:ext cx="4913934" cy="5943600"/>
        </a:xfrm>
        <a:prstGeom prst="rect">
          <a:avLst/>
        </a:prstGeom>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289036</xdr:colOff>
      <xdr:row>2</xdr:row>
      <xdr:rowOff>152401</xdr:rowOff>
    </xdr:from>
    <xdr:to>
      <xdr:col>34</xdr:col>
      <xdr:colOff>228600</xdr:colOff>
      <xdr:row>27</xdr:row>
      <xdr:rowOff>76200</xdr:rowOff>
    </xdr:to>
    <xdr:pic>
      <xdr:nvPicPr>
        <xdr:cNvPr id="3" name="Picture 2">
          <a:extLst>
            <a:ext uri="{FF2B5EF4-FFF2-40B4-BE49-F238E27FC236}">
              <a16:creationId xmlns:a16="http://schemas.microsoft.com/office/drawing/2014/main" id="{459EDB33-0D7E-F74C-89A6-4F151A4F67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42611" y="542926"/>
          <a:ext cx="7864364" cy="46862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457200</xdr:colOff>
      <xdr:row>3</xdr:row>
      <xdr:rowOff>9525</xdr:rowOff>
    </xdr:from>
    <xdr:to>
      <xdr:col>17</xdr:col>
      <xdr:colOff>533400</xdr:colOff>
      <xdr:row>23</xdr:row>
      <xdr:rowOff>23956</xdr:rowOff>
    </xdr:to>
    <xdr:pic>
      <xdr:nvPicPr>
        <xdr:cNvPr id="4" name="Picture 3">
          <a:extLst>
            <a:ext uri="{FF2B5EF4-FFF2-40B4-BE49-F238E27FC236}">
              <a16:creationId xmlns:a16="http://schemas.microsoft.com/office/drawing/2014/main" id="{DBF372FA-DE58-91DC-2256-8F8CB0B2971C}"/>
            </a:ext>
          </a:extLst>
        </xdr:cNvPr>
        <xdr:cNvPicPr>
          <a:picLocks noChangeAspect="1"/>
        </xdr:cNvPicPr>
      </xdr:nvPicPr>
      <xdr:blipFill>
        <a:blip xmlns:r="http://schemas.openxmlformats.org/officeDocument/2006/relationships" r:embed="rId1"/>
        <a:stretch>
          <a:fillRect/>
        </a:stretch>
      </xdr:blipFill>
      <xdr:spPr>
        <a:xfrm>
          <a:off x="6296025" y="609600"/>
          <a:ext cx="6781800" cy="4014931"/>
        </a:xfrm>
        <a:prstGeom prst="rect">
          <a:avLst/>
        </a:prstGeom>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295275</xdr:colOff>
      <xdr:row>3</xdr:row>
      <xdr:rowOff>122932</xdr:rowOff>
    </xdr:from>
    <xdr:to>
      <xdr:col>19</xdr:col>
      <xdr:colOff>389127</xdr:colOff>
      <xdr:row>34</xdr:row>
      <xdr:rowOff>170485</xdr:rowOff>
    </xdr:to>
    <xdr:pic>
      <xdr:nvPicPr>
        <xdr:cNvPr id="5" name="Picture 4">
          <a:extLst>
            <a:ext uri="{FF2B5EF4-FFF2-40B4-BE49-F238E27FC236}">
              <a16:creationId xmlns:a16="http://schemas.microsoft.com/office/drawing/2014/main" id="{C77DA920-D1A8-CE47-4D4C-FCD03E9C2449}"/>
            </a:ext>
          </a:extLst>
        </xdr:cNvPr>
        <xdr:cNvPicPr>
          <a:picLocks noChangeAspect="1"/>
        </xdr:cNvPicPr>
      </xdr:nvPicPr>
      <xdr:blipFill>
        <a:blip xmlns:r="http://schemas.openxmlformats.org/officeDocument/2006/relationships" r:embed="rId1"/>
        <a:stretch>
          <a:fillRect/>
        </a:stretch>
      </xdr:blipFill>
      <xdr:spPr>
        <a:xfrm>
          <a:off x="8020050" y="703957"/>
          <a:ext cx="8628252" cy="5953053"/>
        </a:xfrm>
        <a:prstGeom prst="rect">
          <a:avLst/>
        </a:prstGeom>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400050</xdr:colOff>
      <xdr:row>3</xdr:row>
      <xdr:rowOff>114300</xdr:rowOff>
    </xdr:from>
    <xdr:to>
      <xdr:col>17</xdr:col>
      <xdr:colOff>266700</xdr:colOff>
      <xdr:row>15</xdr:row>
      <xdr:rowOff>25710</xdr:rowOff>
    </xdr:to>
    <xdr:pic>
      <xdr:nvPicPr>
        <xdr:cNvPr id="2" name="Picture 1">
          <a:extLst>
            <a:ext uri="{FF2B5EF4-FFF2-40B4-BE49-F238E27FC236}">
              <a16:creationId xmlns:a16="http://schemas.microsoft.com/office/drawing/2014/main" id="{AF37A5D2-0CAF-1512-1C0D-F527AC5C6DB4}"/>
            </a:ext>
          </a:extLst>
        </xdr:cNvPr>
        <xdr:cNvPicPr>
          <a:picLocks noChangeAspect="1"/>
        </xdr:cNvPicPr>
      </xdr:nvPicPr>
      <xdr:blipFill>
        <a:blip xmlns:r="http://schemas.openxmlformats.org/officeDocument/2006/relationships" r:embed="rId1"/>
        <a:stretch>
          <a:fillRect/>
        </a:stretch>
      </xdr:blipFill>
      <xdr:spPr>
        <a:xfrm>
          <a:off x="5657850" y="695325"/>
          <a:ext cx="7181850" cy="2216460"/>
        </a:xfrm>
        <a:prstGeom prst="rect">
          <a:avLst/>
        </a:prstGeom>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15</xdr:col>
      <xdr:colOff>190501</xdr:colOff>
      <xdr:row>3</xdr:row>
      <xdr:rowOff>137804</xdr:rowOff>
    </xdr:from>
    <xdr:to>
      <xdr:col>24</xdr:col>
      <xdr:colOff>419101</xdr:colOff>
      <xdr:row>40</xdr:row>
      <xdr:rowOff>132307</xdr:rowOff>
    </xdr:to>
    <xdr:pic>
      <xdr:nvPicPr>
        <xdr:cNvPr id="5" name="Picture 4">
          <a:extLst>
            <a:ext uri="{FF2B5EF4-FFF2-40B4-BE49-F238E27FC236}">
              <a16:creationId xmlns:a16="http://schemas.microsoft.com/office/drawing/2014/main" id="{27AA782C-B809-8E23-0506-821C9B1FC4D0}"/>
            </a:ext>
          </a:extLst>
        </xdr:cNvPr>
        <xdr:cNvPicPr>
          <a:picLocks noChangeAspect="1"/>
        </xdr:cNvPicPr>
      </xdr:nvPicPr>
      <xdr:blipFill>
        <a:blip xmlns:r="http://schemas.openxmlformats.org/officeDocument/2006/relationships" r:embed="rId1"/>
        <a:stretch>
          <a:fillRect/>
        </a:stretch>
      </xdr:blipFill>
      <xdr:spPr>
        <a:xfrm>
          <a:off x="14973301" y="728354"/>
          <a:ext cx="5715000" cy="7081103"/>
        </a:xfrm>
        <a:prstGeom prst="rect">
          <a:avLst/>
        </a:prstGeom>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380999</xdr:colOff>
      <xdr:row>1</xdr:row>
      <xdr:rowOff>195003</xdr:rowOff>
    </xdr:from>
    <xdr:to>
      <xdr:col>19</xdr:col>
      <xdr:colOff>162417</xdr:colOff>
      <xdr:row>24</xdr:row>
      <xdr:rowOff>180975</xdr:rowOff>
    </xdr:to>
    <xdr:pic>
      <xdr:nvPicPr>
        <xdr:cNvPr id="3" name="Picture 2">
          <a:extLst>
            <a:ext uri="{FF2B5EF4-FFF2-40B4-BE49-F238E27FC236}">
              <a16:creationId xmlns:a16="http://schemas.microsoft.com/office/drawing/2014/main" id="{BC38C9F8-F4CB-8A8F-3BC9-B8C1CE9D8572}"/>
            </a:ext>
          </a:extLst>
        </xdr:cNvPr>
        <xdr:cNvPicPr>
          <a:picLocks noChangeAspect="1"/>
        </xdr:cNvPicPr>
      </xdr:nvPicPr>
      <xdr:blipFill>
        <a:blip xmlns:r="http://schemas.openxmlformats.org/officeDocument/2006/relationships" r:embed="rId1"/>
        <a:stretch>
          <a:fillRect/>
        </a:stretch>
      </xdr:blipFill>
      <xdr:spPr>
        <a:xfrm>
          <a:off x="6010274" y="395028"/>
          <a:ext cx="7706218" cy="4567497"/>
        </a:xfrm>
        <a:prstGeom prst="rect">
          <a:avLst/>
        </a:prstGeom>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447675</xdr:colOff>
      <xdr:row>2</xdr:row>
      <xdr:rowOff>171450</xdr:rowOff>
    </xdr:from>
    <xdr:to>
      <xdr:col>18</xdr:col>
      <xdr:colOff>140634</xdr:colOff>
      <xdr:row>36</xdr:row>
      <xdr:rowOff>122416</xdr:rowOff>
    </xdr:to>
    <xdr:pic>
      <xdr:nvPicPr>
        <xdr:cNvPr id="2" name="Picture 1">
          <a:extLst>
            <a:ext uri="{FF2B5EF4-FFF2-40B4-BE49-F238E27FC236}">
              <a16:creationId xmlns:a16="http://schemas.microsoft.com/office/drawing/2014/main" id="{2DD4084C-DC84-FBEF-0F0B-5DFF4AE73F4F}"/>
            </a:ext>
          </a:extLst>
        </xdr:cNvPr>
        <xdr:cNvPicPr>
          <a:picLocks noChangeAspect="1"/>
        </xdr:cNvPicPr>
      </xdr:nvPicPr>
      <xdr:blipFill>
        <a:blip xmlns:r="http://schemas.openxmlformats.org/officeDocument/2006/relationships" r:embed="rId1"/>
        <a:stretch>
          <a:fillRect/>
        </a:stretch>
      </xdr:blipFill>
      <xdr:spPr>
        <a:xfrm>
          <a:off x="9610725" y="561975"/>
          <a:ext cx="7617759" cy="6447016"/>
        </a:xfrm>
        <a:prstGeom prst="rect">
          <a:avLst/>
        </a:prstGeom>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95250</xdr:colOff>
      <xdr:row>3</xdr:row>
      <xdr:rowOff>180976</xdr:rowOff>
    </xdr:from>
    <xdr:to>
      <xdr:col>22</xdr:col>
      <xdr:colOff>68027</xdr:colOff>
      <xdr:row>35</xdr:row>
      <xdr:rowOff>47626</xdr:rowOff>
    </xdr:to>
    <xdr:pic>
      <xdr:nvPicPr>
        <xdr:cNvPr id="3" name="Picture 2">
          <a:extLst>
            <a:ext uri="{FF2B5EF4-FFF2-40B4-BE49-F238E27FC236}">
              <a16:creationId xmlns:a16="http://schemas.microsoft.com/office/drawing/2014/main" id="{F2EECC97-B08E-8DF6-DE06-30EB1EC9F49B}"/>
            </a:ext>
          </a:extLst>
        </xdr:cNvPr>
        <xdr:cNvPicPr>
          <a:picLocks noChangeAspect="1"/>
        </xdr:cNvPicPr>
      </xdr:nvPicPr>
      <xdr:blipFill>
        <a:blip xmlns:r="http://schemas.openxmlformats.org/officeDocument/2006/relationships" r:embed="rId1"/>
        <a:stretch>
          <a:fillRect/>
        </a:stretch>
      </xdr:blipFill>
      <xdr:spPr>
        <a:xfrm>
          <a:off x="12725400" y="762001"/>
          <a:ext cx="7897577" cy="598170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504265</xdr:colOff>
      <xdr:row>2</xdr:row>
      <xdr:rowOff>163794</xdr:rowOff>
    </xdr:from>
    <xdr:to>
      <xdr:col>17</xdr:col>
      <xdr:colOff>298154</xdr:colOff>
      <xdr:row>31</xdr:row>
      <xdr:rowOff>6186</xdr:rowOff>
    </xdr:to>
    <xdr:pic>
      <xdr:nvPicPr>
        <xdr:cNvPr id="3" name="Picture 2">
          <a:extLst>
            <a:ext uri="{FF2B5EF4-FFF2-40B4-BE49-F238E27FC236}">
              <a16:creationId xmlns:a16="http://schemas.microsoft.com/office/drawing/2014/main" id="{70E6784B-E021-4E43-9D67-61E11497C2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437530" y="567206"/>
          <a:ext cx="8265536" cy="5714274"/>
        </a:xfrm>
        <a:prstGeom prst="rect">
          <a:avLst/>
        </a:prstGeom>
        <a:ln>
          <a:noFill/>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3</xdr:col>
      <xdr:colOff>123825</xdr:colOff>
      <xdr:row>1</xdr:row>
      <xdr:rowOff>85725</xdr:rowOff>
    </xdr:from>
    <xdr:to>
      <xdr:col>19</xdr:col>
      <xdr:colOff>85725</xdr:colOff>
      <xdr:row>25</xdr:row>
      <xdr:rowOff>152400</xdr:rowOff>
    </xdr:to>
    <xdr:graphicFrame macro="">
      <xdr:nvGraphicFramePr>
        <xdr:cNvPr id="2" name="Chart 1">
          <a:extLst>
            <a:ext uri="{FF2B5EF4-FFF2-40B4-BE49-F238E27FC236}">
              <a16:creationId xmlns:a16="http://schemas.microsoft.com/office/drawing/2014/main" id="{8805D3FD-129E-FD55-D95F-562D4685A6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18</xdr:row>
      <xdr:rowOff>171492</xdr:rowOff>
    </xdr:from>
    <xdr:to>
      <xdr:col>9</xdr:col>
      <xdr:colOff>381000</xdr:colOff>
      <xdr:row>38</xdr:row>
      <xdr:rowOff>199218</xdr:rowOff>
    </xdr:to>
    <xdr:pic>
      <xdr:nvPicPr>
        <xdr:cNvPr id="5" name="Picture 4">
          <a:extLst>
            <a:ext uri="{FF2B5EF4-FFF2-40B4-BE49-F238E27FC236}">
              <a16:creationId xmlns:a16="http://schemas.microsoft.com/office/drawing/2014/main" id="{C89C5AF9-38A2-070B-E67E-06806C5C7058}"/>
            </a:ext>
          </a:extLst>
        </xdr:cNvPr>
        <xdr:cNvPicPr>
          <a:picLocks noChangeAspect="1"/>
        </xdr:cNvPicPr>
      </xdr:nvPicPr>
      <xdr:blipFill>
        <a:blip xmlns:r="http://schemas.openxmlformats.org/officeDocument/2006/relationships" r:embed="rId1"/>
        <a:stretch>
          <a:fillRect/>
        </a:stretch>
      </xdr:blipFill>
      <xdr:spPr>
        <a:xfrm>
          <a:off x="619125" y="3771942"/>
          <a:ext cx="6600825" cy="4028226"/>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161925</xdr:colOff>
      <xdr:row>3</xdr:row>
      <xdr:rowOff>1</xdr:rowOff>
    </xdr:from>
    <xdr:to>
      <xdr:col>15</xdr:col>
      <xdr:colOff>320588</xdr:colOff>
      <xdr:row>31</xdr:row>
      <xdr:rowOff>57150</xdr:rowOff>
    </xdr:to>
    <xdr:pic>
      <xdr:nvPicPr>
        <xdr:cNvPr id="4" name="Picture 3">
          <a:extLst>
            <a:ext uri="{FF2B5EF4-FFF2-40B4-BE49-F238E27FC236}">
              <a16:creationId xmlns:a16="http://schemas.microsoft.com/office/drawing/2014/main" id="{6386F548-1B07-66B4-28C2-B72579FE21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10500" y="619126"/>
          <a:ext cx="5645063" cy="56197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590551</xdr:colOff>
      <xdr:row>4</xdr:row>
      <xdr:rowOff>8645</xdr:rowOff>
    </xdr:from>
    <xdr:to>
      <xdr:col>11</xdr:col>
      <xdr:colOff>219075</xdr:colOff>
      <xdr:row>24</xdr:row>
      <xdr:rowOff>94369</xdr:rowOff>
    </xdr:to>
    <xdr:pic>
      <xdr:nvPicPr>
        <xdr:cNvPr id="3" name="Picture 2">
          <a:extLst>
            <a:ext uri="{FF2B5EF4-FFF2-40B4-BE49-F238E27FC236}">
              <a16:creationId xmlns:a16="http://schemas.microsoft.com/office/drawing/2014/main" id="{929F3C98-7B5A-0A8D-65FC-92E47C172134}"/>
            </a:ext>
          </a:extLst>
        </xdr:cNvPr>
        <xdr:cNvPicPr>
          <a:picLocks noChangeAspect="1"/>
        </xdr:cNvPicPr>
      </xdr:nvPicPr>
      <xdr:blipFill>
        <a:blip xmlns:r="http://schemas.openxmlformats.org/officeDocument/2006/relationships" r:embed="rId1"/>
        <a:stretch>
          <a:fillRect/>
        </a:stretch>
      </xdr:blipFill>
      <xdr:spPr>
        <a:xfrm>
          <a:off x="5133976" y="1046870"/>
          <a:ext cx="3895724" cy="38957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142875</xdr:colOff>
      <xdr:row>2</xdr:row>
      <xdr:rowOff>189937</xdr:rowOff>
    </xdr:from>
    <xdr:to>
      <xdr:col>12</xdr:col>
      <xdr:colOff>358134</xdr:colOff>
      <xdr:row>36</xdr:row>
      <xdr:rowOff>180975</xdr:rowOff>
    </xdr:to>
    <xdr:pic>
      <xdr:nvPicPr>
        <xdr:cNvPr id="4" name="Picture 3">
          <a:extLst>
            <a:ext uri="{FF2B5EF4-FFF2-40B4-BE49-F238E27FC236}">
              <a16:creationId xmlns:a16="http://schemas.microsoft.com/office/drawing/2014/main" id="{0DFCD424-BBF1-E130-8F67-7E023C6021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77150" y="618562"/>
          <a:ext cx="5539734" cy="64775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171449</xdr:colOff>
      <xdr:row>2</xdr:row>
      <xdr:rowOff>152400</xdr:rowOff>
    </xdr:from>
    <xdr:to>
      <xdr:col>15</xdr:col>
      <xdr:colOff>400048</xdr:colOff>
      <xdr:row>14</xdr:row>
      <xdr:rowOff>86467</xdr:rowOff>
    </xdr:to>
    <xdr:pic>
      <xdr:nvPicPr>
        <xdr:cNvPr id="4" name="Picture 3">
          <a:extLst>
            <a:ext uri="{FF2B5EF4-FFF2-40B4-BE49-F238E27FC236}">
              <a16:creationId xmlns:a16="http://schemas.microsoft.com/office/drawing/2014/main" id="{7581FBC1-122E-3E15-53BC-DF7985C277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91424" y="552450"/>
          <a:ext cx="5714999" cy="2353417"/>
        </a:xfrm>
        <a:prstGeom prst="rect">
          <a:avLst/>
        </a:prstGeom>
        <a:ln>
          <a:noFill/>
        </a:ln>
      </xdr:spPr>
    </xdr:pic>
    <xdr:clientData/>
  </xdr:twoCellAnchor>
  <xdr:twoCellAnchor editAs="oneCell">
    <xdr:from>
      <xdr:col>4</xdr:col>
      <xdr:colOff>342900</xdr:colOff>
      <xdr:row>18</xdr:row>
      <xdr:rowOff>0</xdr:rowOff>
    </xdr:from>
    <xdr:to>
      <xdr:col>10</xdr:col>
      <xdr:colOff>323850</xdr:colOff>
      <xdr:row>45</xdr:row>
      <xdr:rowOff>190500</xdr:rowOff>
    </xdr:to>
    <xdr:pic>
      <xdr:nvPicPr>
        <xdr:cNvPr id="6" name="Picture 5">
          <a:extLst>
            <a:ext uri="{FF2B5EF4-FFF2-40B4-BE49-F238E27FC236}">
              <a16:creationId xmlns:a16="http://schemas.microsoft.com/office/drawing/2014/main" id="{156AC3B5-D358-1E63-0D59-BE8989DC555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251" r="25000"/>
        <a:stretch>
          <a:fillRect/>
        </a:stretch>
      </xdr:blipFill>
      <xdr:spPr>
        <a:xfrm>
          <a:off x="6038850" y="3629025"/>
          <a:ext cx="4143375" cy="5591175"/>
        </a:xfrm>
        <a:prstGeom prst="rect">
          <a:avLst/>
        </a:prstGeom>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209550</xdr:colOff>
      <xdr:row>2</xdr:row>
      <xdr:rowOff>175120</xdr:rowOff>
    </xdr:from>
    <xdr:to>
      <xdr:col>13</xdr:col>
      <xdr:colOff>86457</xdr:colOff>
      <xdr:row>32</xdr:row>
      <xdr:rowOff>170793</xdr:rowOff>
    </xdr:to>
    <xdr:pic>
      <xdr:nvPicPr>
        <xdr:cNvPr id="4" name="Picture 3">
          <a:extLst>
            <a:ext uri="{FF2B5EF4-FFF2-40B4-BE49-F238E27FC236}">
              <a16:creationId xmlns:a16="http://schemas.microsoft.com/office/drawing/2014/main" id="{28167277-0F35-6545-821E-151DA42201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58205" y="562689"/>
          <a:ext cx="5611614" cy="5710673"/>
        </a:xfrm>
        <a:prstGeom prst="rect">
          <a:avLst/>
        </a:prstGeom>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276225</xdr:colOff>
      <xdr:row>3</xdr:row>
      <xdr:rowOff>180975</xdr:rowOff>
    </xdr:from>
    <xdr:to>
      <xdr:col>23</xdr:col>
      <xdr:colOff>523875</xdr:colOff>
      <xdr:row>37</xdr:row>
      <xdr:rowOff>177934</xdr:rowOff>
    </xdr:to>
    <xdr:pic>
      <xdr:nvPicPr>
        <xdr:cNvPr id="3" name="Picture 2">
          <a:extLst>
            <a:ext uri="{FF2B5EF4-FFF2-40B4-BE49-F238E27FC236}">
              <a16:creationId xmlns:a16="http://schemas.microsoft.com/office/drawing/2014/main" id="{BA9748F7-E213-6425-509B-4D8B4F9385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44200" y="771525"/>
          <a:ext cx="10001250" cy="647395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tie Oh" refreshedDate="46141.694818750002" createdVersion="8" refreshedVersion="8" minRefreshableVersion="3" recordCount="123" xr:uid="{EFC64F92-60BE-4E3B-AAA4-0416DE306A31}">
  <cacheSource type="worksheet">
    <worksheetSource name="Table513"/>
  </cacheSource>
  <cacheFields count="39">
    <cacheField name="Type" numFmtId="0">
      <sharedItems/>
    </cacheField>
    <cacheField name="Street and Suburb" numFmtId="0">
      <sharedItems/>
    </cacheField>
    <cacheField name="Area" numFmtId="0">
      <sharedItems/>
    </cacheField>
    <cacheField name="Postcode" numFmtId="0">
      <sharedItems containsSemiMixedTypes="0" containsString="0" containsNumber="1" containsInteger="1" minValue="2000" maxValue="2787"/>
    </cacheField>
    <cacheField name="LGA" numFmtId="0">
      <sharedItems count="32">
        <s v="Bayside (NSW)"/>
        <s v="Blacktown"/>
        <s v="Blue Mountains"/>
        <s v="Burwood"/>
        <s v="Camden"/>
        <s v="Campbelltown (NSW)"/>
        <s v="Canada Bay"/>
        <s v="Canterbury-Bankstown"/>
        <s v="Cumberland"/>
        <s v="Fairfield"/>
        <s v="Georges River"/>
        <s v="Hawkesbury"/>
        <s v="Hornsby"/>
        <s v="Hunters Hill"/>
        <s v="Inner West"/>
        <s v="Ku-ring-gai"/>
        <s v="Lane Cove"/>
        <s v="Liverpool"/>
        <s v="Mosman"/>
        <s v="North Sydney"/>
        <s v="Northern Beaches"/>
        <s v="Parramatta"/>
        <s v="Penrith"/>
        <s v="Randwick"/>
        <s v="Ryde"/>
        <s v="Sutherland"/>
        <s v="Sydney"/>
        <s v="The Hills"/>
        <s v="Waverley"/>
        <s v="Willoughby"/>
        <s v="Wollondilly"/>
        <s v="Woollahra"/>
      </sharedItems>
    </cacheField>
    <cacheField name="Area Type" numFmtId="0">
      <sharedItems containsBlank="1"/>
    </cacheField>
    <cacheField name="Area2" numFmtId="0">
      <sharedItems containsBlank="1" containsMixedTypes="1" containsNumber="1" minValue="0" maxValue="4331"/>
    </cacheField>
    <cacheField name="1996 ($)" numFmtId="3">
      <sharedItems containsSemiMixedTypes="0" containsString="0" containsNumber="1" containsInteger="1" minValue="34400" maxValue="9975000"/>
    </cacheField>
    <cacheField name="1997 ($)" numFmtId="0">
      <sharedItems containsString="0" containsBlank="1" containsNumber="1" containsInteger="1" minValue="35000" maxValue="9975000"/>
    </cacheField>
    <cacheField name="1998 ($)" numFmtId="0">
      <sharedItems containsString="0" containsBlank="1" containsNumber="1" containsInteger="1" minValue="14200" maxValue="9975000"/>
    </cacheField>
    <cacheField name="1999 ($)" numFmtId="0">
      <sharedItems containsString="0" containsBlank="1" containsNumber="1" containsInteger="1" minValue="44200" maxValue="9500000"/>
    </cacheField>
    <cacheField name="2000 ($)" numFmtId="0">
      <sharedItems containsString="0" containsBlank="1" containsNumber="1" containsInteger="1" minValue="48600" maxValue="9500000"/>
    </cacheField>
    <cacheField name="2001 ($)" numFmtId="0">
      <sharedItems containsString="0" containsBlank="1" containsNumber="1" containsInteger="1" minValue="48600" maxValue="9500000"/>
    </cacheField>
    <cacheField name="2002 ($)" numFmtId="0">
      <sharedItems containsString="0" containsBlank="1" containsNumber="1" containsInteger="1" minValue="51000" maxValue="9950000"/>
    </cacheField>
    <cacheField name="2003 ($)" numFmtId="0">
      <sharedItems containsString="0" containsBlank="1" containsNumber="1" containsInteger="1" minValue="59000" maxValue="9950000"/>
    </cacheField>
    <cacheField name="2004 ($)" numFmtId="0">
      <sharedItems containsString="0" containsBlank="1" containsNumber="1" containsInteger="1" minValue="59000" maxValue="9950000"/>
    </cacheField>
    <cacheField name="2005 ($)" numFmtId="0">
      <sharedItems containsString="0" containsBlank="1" containsNumber="1" containsInteger="1" minValue="59000" maxValue="10900000"/>
    </cacheField>
    <cacheField name="2006 ($)" numFmtId="0">
      <sharedItems containsString="0" containsBlank="1" containsNumber="1" containsInteger="1" minValue="59000" maxValue="11400000"/>
    </cacheField>
    <cacheField name="2007 ($)" numFmtId="0">
      <sharedItems containsString="0" containsBlank="1" containsNumber="1" containsInteger="1" minValue="59000" maxValue="13700000"/>
    </cacheField>
    <cacheField name="2008 ($)" numFmtId="0">
      <sharedItems containsString="0" containsBlank="1" containsNumber="1" containsInteger="1" minValue="59000" maxValue="12000000"/>
    </cacheField>
    <cacheField name="2009 ($)" numFmtId="0">
      <sharedItems containsString="0" containsBlank="1" containsNumber="1" containsInteger="1" minValue="59000" maxValue="12000000"/>
    </cacheField>
    <cacheField name="2010 ($)" numFmtId="3">
      <sharedItems containsSemiMixedTypes="0" containsString="0" containsNumber="1" containsInteger="1" minValue="66400" maxValue="13200000"/>
    </cacheField>
    <cacheField name="2011 ($)" numFmtId="0">
      <sharedItems containsString="0" containsBlank="1" containsNumber="1" containsInteger="1" minValue="66400" maxValue="13800000"/>
    </cacheField>
    <cacheField name="2012 ($)" numFmtId="3">
      <sharedItems containsSemiMixedTypes="0" containsString="0" containsNumber="1" containsInteger="1" minValue="66400" maxValue="14400000"/>
    </cacheField>
    <cacheField name="2013 ($)" numFmtId="3">
      <sharedItems containsSemiMixedTypes="0" containsString="0" containsNumber="1" containsInteger="1" minValue="69900" maxValue="14400000"/>
    </cacheField>
    <cacheField name="2014 ($)" numFmtId="3">
      <sharedItems containsSemiMixedTypes="0" containsString="0" containsNumber="1" containsInteger="1" minValue="69900" maxValue="15100000"/>
    </cacheField>
    <cacheField name="2015 ($)" numFmtId="3">
      <sharedItems containsSemiMixedTypes="0" containsString="0" containsNumber="1" containsInteger="1" minValue="75000" maxValue="16600000"/>
    </cacheField>
    <cacheField name="2016 ($)" numFmtId="3">
      <sharedItems containsSemiMixedTypes="0" containsString="0" containsNumber="1" containsInteger="1" minValue="82500" maxValue="17500000"/>
    </cacheField>
    <cacheField name="2017 ($)" numFmtId="3">
      <sharedItems containsSemiMixedTypes="0" containsString="0" containsNumber="1" containsInteger="1" minValue="82500" maxValue="19500000"/>
    </cacheField>
    <cacheField name="2018 ($)" numFmtId="3">
      <sharedItems containsSemiMixedTypes="0" containsString="0" containsNumber="1" containsInteger="1" minValue="82500" maxValue="23300000"/>
    </cacheField>
    <cacheField name="2019 ($)" numFmtId="3">
      <sharedItems containsSemiMixedTypes="0" containsString="0" containsNumber="1" containsInteger="1" minValue="82500" maxValue="24400000"/>
    </cacheField>
    <cacheField name="2020 ($)" numFmtId="3">
      <sharedItems containsSemiMixedTypes="0" containsString="0" containsNumber="1" containsInteger="1" minValue="82500" maxValue="20700000"/>
    </cacheField>
    <cacheField name="2021 ($)" numFmtId="3">
      <sharedItems containsSemiMixedTypes="0" containsString="0" containsNumber="1" containsInteger="1" minValue="101000" maxValue="20700000"/>
    </cacheField>
    <cacheField name="2022 ($)" numFmtId="3">
      <sharedItems containsSemiMixedTypes="0" containsString="0" containsNumber="1" containsInteger="1" minValue="104000" maxValue="27000000"/>
    </cacheField>
    <cacheField name="2023 ($)" numFmtId="3">
      <sharedItems containsSemiMixedTypes="0" containsString="0" containsNumber="1" containsInteger="1" minValue="104000" maxValue="29700000"/>
    </cacheField>
    <cacheField name="2024 ($)" numFmtId="3">
      <sharedItems containsSemiMixedTypes="0" containsString="0" containsNumber="1" containsInteger="1" minValue="106000" maxValue="30900000"/>
    </cacheField>
    <cacheField name="2025 ($)" numFmtId="3">
      <sharedItems containsSemiMixedTypes="0" containsString="0" containsNumber="1" containsInteger="1" minValue="107000" maxValue="32500000"/>
    </cacheField>
    <cacheField name="% change 24-25" numFmtId="9">
      <sharedItems containsSemiMixedTypes="0" containsString="0" containsNumber="1" minValue="-0.17" maxValue="0.26"/>
    </cacheField>
    <cacheField name="% change 2015-2025" numFmtId="9">
      <sharedItems containsSemiMixedTypes="0" containsString="0" containsNumber="1" minValue="0.24260355029585798" maxValue="4.667475728155340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3">
  <r>
    <s v="Residential sites - Sydney area"/>
    <s v="Coward St"/>
    <s v="Rosebery"/>
    <n v="2018"/>
    <x v="0"/>
    <s v="Dimensions (Metres)"/>
    <s v="13 x 27"/>
    <n v="161000"/>
    <n v="189000"/>
    <n v="200000"/>
    <n v="216000"/>
    <n v="218000"/>
    <n v="240000"/>
    <n v="260000"/>
    <n v="284000"/>
    <n v="310000"/>
    <n v="400000"/>
    <n v="400000"/>
    <n v="420000"/>
    <n v="450000"/>
    <n v="450000"/>
    <n v="535000"/>
    <n v="591000"/>
    <n v="577000"/>
    <n v="634000"/>
    <n v="739000"/>
    <n v="950000"/>
    <n v="1080000"/>
    <n v="1350000"/>
    <n v="1210000"/>
    <n v="1050000"/>
    <n v="1020000"/>
    <n v="1350000"/>
    <n v="1490000"/>
    <n v="1490000"/>
    <n v="1620000"/>
    <n v="1640000"/>
    <n v="0.01"/>
    <n v="0.72631578947368425"/>
  </r>
  <r>
    <s v="Small industrial sites - Sydney, Newcastle, Wollongong"/>
    <s v="Luland St"/>
    <s v="Botany"/>
    <n v="2019"/>
    <x v="0"/>
    <s v="Area (Square Metres)"/>
    <n v="2217"/>
    <n v="123000"/>
    <n v="128000"/>
    <n v="134000"/>
    <n v="142000"/>
    <n v="165000"/>
    <n v="171000"/>
    <n v="188000"/>
    <n v="215000"/>
    <n v="231000"/>
    <n v="327000"/>
    <n v="491000"/>
    <n v="225000"/>
    <n v="335000"/>
    <n v="410000"/>
    <n v="416000"/>
    <n v="458000"/>
    <n v="458000"/>
    <n v="1000000"/>
    <n v="1040000"/>
    <n v="2070000"/>
    <n v="2070000"/>
    <n v="2230000"/>
    <n v="2230000"/>
    <n v="2380000"/>
    <n v="2610000"/>
    <n v="3110000"/>
    <n v="3970000"/>
    <n v="4200000"/>
    <n v="4620000"/>
    <n v="4580000"/>
    <n v="-0.01"/>
    <n v="1.21256038647343"/>
  </r>
  <r>
    <s v="Small industrial sites - Sydney, Newcastle, Wollongong"/>
    <s v="Sunnyholt Rd"/>
    <s v="Blacktown"/>
    <n v="2148"/>
    <x v="1"/>
    <s v="Area (Square Metres)"/>
    <n v="2415"/>
    <n v="181000"/>
    <m/>
    <m/>
    <m/>
    <m/>
    <n v="728000"/>
    <n v="728000"/>
    <n v="950000"/>
    <n v="1150000"/>
    <n v="1250000"/>
    <n v="1325000"/>
    <n v="1420000"/>
    <n v="925000"/>
    <n v="879000"/>
    <n v="897000"/>
    <n v="892000"/>
    <n v="803000"/>
    <n v="760000"/>
    <n v="796000"/>
    <n v="818000"/>
    <n v="882000"/>
    <n v="1000000"/>
    <n v="1040000"/>
    <n v="1110000"/>
    <n v="1160000"/>
    <n v="1330000"/>
    <n v="2500000"/>
    <n v="3750000"/>
    <n v="3760000"/>
    <n v="3910000"/>
    <n v="0.04"/>
    <n v="3.779951100244499"/>
  </r>
  <r>
    <s v="Residential sites - Sydney area"/>
    <s v="Polonia Ave"/>
    <s v="Plumpton"/>
    <n v="2761"/>
    <x v="1"/>
    <s v="Dimensions (Metres)"/>
    <s v="16 x 36"/>
    <n v="55000"/>
    <n v="60500"/>
    <n v="69500"/>
    <n v="79900"/>
    <n v="95800"/>
    <n v="100000"/>
    <n v="110000"/>
    <n v="138000"/>
    <n v="166000"/>
    <n v="166000"/>
    <n v="158000"/>
    <n v="149000"/>
    <n v="159000"/>
    <n v="159000"/>
    <n v="165000"/>
    <n v="175000"/>
    <n v="180000"/>
    <n v="195000"/>
    <n v="220000"/>
    <n v="325000"/>
    <n v="340000"/>
    <n v="390000"/>
    <n v="400000"/>
    <n v="362800"/>
    <n v="380000"/>
    <n v="421000"/>
    <n v="513000"/>
    <n v="515000"/>
    <n v="630000"/>
    <n v="650000"/>
    <n v="0.03"/>
    <n v="1"/>
  </r>
  <r>
    <s v="Hobby farms and home sites - Sydney area"/>
    <s v="Mark Rd"/>
    <s v="Nelson"/>
    <n v="2765"/>
    <x v="1"/>
    <s v="Area (Hectares)"/>
    <n v="2.1"/>
    <n v="192000"/>
    <n v="230000"/>
    <n v="264000"/>
    <n v="363000"/>
    <n v="363000"/>
    <n v="385000"/>
    <n v="460000"/>
    <n v="550000"/>
    <n v="660000"/>
    <n v="750000"/>
    <n v="750000"/>
    <n v="794000"/>
    <n v="750000"/>
    <n v="770000"/>
    <n v="678000"/>
    <n v="678000"/>
    <n v="793000"/>
    <n v="793000"/>
    <n v="941000"/>
    <n v="1080000"/>
    <n v="1300000"/>
    <n v="1880000"/>
    <n v="2000000"/>
    <n v="2200000"/>
    <n v="2310000"/>
    <n v="2470000"/>
    <n v="3500000"/>
    <n v="3500000"/>
    <n v="3800000"/>
    <n v="3660000"/>
    <n v="-0.04"/>
    <n v="2.3888888888888888"/>
  </r>
  <r>
    <s v="Residential sites - Sydney area"/>
    <s v="Aspinall Ave"/>
    <s v="Minchinbury"/>
    <n v="2770"/>
    <x v="1"/>
    <s v="Dimensions (Metres)"/>
    <s v="19 x 33"/>
    <n v="78600"/>
    <n v="86400"/>
    <n v="95000"/>
    <n v="114000"/>
    <n v="119000"/>
    <n v="130000"/>
    <n v="144000"/>
    <n v="180000"/>
    <n v="205000"/>
    <n v="204000"/>
    <n v="205000"/>
    <n v="200000"/>
    <n v="200000"/>
    <n v="200000"/>
    <n v="215000"/>
    <n v="220000"/>
    <n v="225000"/>
    <n v="230000"/>
    <n v="255000"/>
    <n v="355000"/>
    <n v="355000"/>
    <n v="390000"/>
    <n v="420000"/>
    <n v="390000"/>
    <n v="420000"/>
    <n v="510000"/>
    <n v="601000"/>
    <n v="600000"/>
    <n v="690000"/>
    <n v="800000"/>
    <n v="0.16"/>
    <n v="1.2535211267605635"/>
  </r>
  <r>
    <s v="Commercial sites - Sydney, Newcastle, Wollongong"/>
    <s v="Willis St"/>
    <s v="Rooty Hill"/>
    <n v="2766"/>
    <x v="1"/>
    <s v="Frontage (Metres)"/>
    <m/>
    <n v="35000"/>
    <n v="35000"/>
    <n v="38500"/>
    <n v="44200"/>
    <n v="48600"/>
    <n v="48600"/>
    <n v="51000"/>
    <n v="59000"/>
    <n v="59000"/>
    <n v="59000"/>
    <n v="59000"/>
    <n v="59000"/>
    <n v="59000"/>
    <n v="59000"/>
    <n v="66400"/>
    <n v="66400"/>
    <n v="66400"/>
    <n v="69900"/>
    <n v="69900"/>
    <n v="75000"/>
    <n v="82500"/>
    <n v="82500"/>
    <n v="82500"/>
    <n v="82500"/>
    <n v="82500"/>
    <n v="101000"/>
    <n v="104000"/>
    <n v="104000"/>
    <n v="106000"/>
    <n v="107000"/>
    <n v="0.01"/>
    <n v="0.42666666666666669"/>
  </r>
  <r>
    <s v="Residential sites - Sydney area"/>
    <s v="Robertswood Ave"/>
    <s v="Blaxland"/>
    <n v="2774"/>
    <x v="2"/>
    <s v="Dimensions (Metres)"/>
    <s v="19 x 37"/>
    <n v="85000"/>
    <n v="102000"/>
    <n v="112000"/>
    <n v="140000"/>
    <n v="168000"/>
    <n v="168000"/>
    <n v="201000"/>
    <n v="241000"/>
    <n v="257000"/>
    <n v="257000"/>
    <n v="257000"/>
    <n v="252000"/>
    <n v="252000"/>
    <n v="252000"/>
    <n v="252000"/>
    <n v="252000"/>
    <n v="252000"/>
    <n v="257000"/>
    <n v="283000"/>
    <n v="311000"/>
    <n v="326000"/>
    <n v="388000"/>
    <n v="426000"/>
    <n v="392000"/>
    <n v="392000"/>
    <n v="441000"/>
    <n v="568000"/>
    <n v="588000"/>
    <n v="628000"/>
    <n v="628000"/>
    <n v="0"/>
    <n v="1.0192926045016077"/>
  </r>
  <r>
    <s v="Residential sites - Sydney area"/>
    <s v="Albion St"/>
    <s v="Katoomba"/>
    <n v="2780"/>
    <x v="2"/>
    <s v="Dimensions (Metres)"/>
    <s v="25 x 36"/>
    <n v="34400"/>
    <m/>
    <m/>
    <m/>
    <m/>
    <m/>
    <m/>
    <m/>
    <n v="140000"/>
    <n v="162000"/>
    <n v="162000"/>
    <n v="170000"/>
    <n v="170000"/>
    <n v="170000"/>
    <n v="170000"/>
    <n v="170000"/>
    <n v="170000"/>
    <n v="172000"/>
    <n v="163000"/>
    <n v="171000"/>
    <n v="197000"/>
    <n v="249000"/>
    <n v="309000"/>
    <n v="309000"/>
    <n v="309000"/>
    <n v="378000"/>
    <n v="494000"/>
    <n v="470000"/>
    <n v="480000"/>
    <n v="470000"/>
    <n v="-0.02"/>
    <n v="1.7485380116959064"/>
  </r>
  <r>
    <s v="Commercial sites - Sydney, Newcastle, Wollongong"/>
    <s v="Katoomba St"/>
    <s v="Katoomba"/>
    <n v="2780"/>
    <x v="2"/>
    <s v="Frontage (Metres)"/>
    <n v="9.75"/>
    <n v="159000"/>
    <n v="159000"/>
    <n v="190000"/>
    <n v="190000"/>
    <n v="217000"/>
    <n v="217000"/>
    <n v="227000"/>
    <n v="283000"/>
    <n v="311000"/>
    <n v="370000"/>
    <n v="370000"/>
    <n v="459000"/>
    <n v="436000"/>
    <n v="378000"/>
    <n v="365000"/>
    <n v="365000"/>
    <n v="365000"/>
    <n v="339000"/>
    <n v="339000"/>
    <n v="352000"/>
    <n v="369000"/>
    <n v="409000"/>
    <n v="429000"/>
    <n v="446000"/>
    <n v="401000"/>
    <n v="429000"/>
    <n v="494000"/>
    <n v="522000"/>
    <n v="494000"/>
    <n v="494000"/>
    <n v="0"/>
    <n v="0.40340909090909088"/>
  </r>
  <r>
    <s v="Residential sites - Sydney area"/>
    <s v="Devonshire St"/>
    <s v="Croydon"/>
    <n v="2132"/>
    <x v="3"/>
    <s v="Dimensions (Metres)"/>
    <s v="13 x 45"/>
    <n v="237000"/>
    <n v="296000"/>
    <n v="355000"/>
    <n v="372000"/>
    <n v="391000"/>
    <n v="410000"/>
    <n v="471000"/>
    <n v="541000"/>
    <n v="594000"/>
    <n v="552000"/>
    <n v="530000"/>
    <n v="582000"/>
    <n v="640000"/>
    <n v="641000"/>
    <n v="673000"/>
    <n v="706000"/>
    <n v="748000"/>
    <n v="792000"/>
    <n v="894000"/>
    <n v="1090000"/>
    <n v="1460000"/>
    <n v="1580000"/>
    <n v="1720000"/>
    <n v="1460000"/>
    <n v="1550000"/>
    <n v="1850000"/>
    <n v="2340000"/>
    <n v="1890000"/>
    <n v="2100000"/>
    <n v="2250000"/>
    <n v="7.0000000000000007E-2"/>
    <n v="1.0642201834862386"/>
  </r>
  <r>
    <s v="Commercial sites - Sydney, Newcastle, Wollongong"/>
    <s v="Burwood Rd"/>
    <s v="Burwood"/>
    <n v="2134"/>
    <x v="3"/>
    <s v="Frontage (Metres)"/>
    <n v="6.53"/>
    <n v="582000"/>
    <n v="610000"/>
    <n v="640000"/>
    <n v="640000"/>
    <n v="644000"/>
    <n v="644000"/>
    <n v="708000"/>
    <n v="849000"/>
    <n v="1000000"/>
    <n v="1060000"/>
    <n v="1120000"/>
    <n v="1160000"/>
    <n v="1160000"/>
    <n v="1160000"/>
    <n v="1160000"/>
    <n v="1210000"/>
    <n v="1270000"/>
    <n v="1400000"/>
    <n v="1680000"/>
    <n v="2230000"/>
    <n v="3250000"/>
    <n v="3080000"/>
    <n v="3280000"/>
    <n v="2850000"/>
    <n v="2850000"/>
    <n v="3200000"/>
    <n v="3670000"/>
    <n v="3350000"/>
    <n v="3480000"/>
    <n v="3950000"/>
    <n v="0.14000000000000001"/>
    <n v="0.77130044843049328"/>
  </r>
  <r>
    <s v="Residential sites - Sydney area"/>
    <s v="Albyn Rd"/>
    <s v="Strathfield"/>
    <n v="2135"/>
    <x v="3"/>
    <s v="Dimensions (Metres)"/>
    <s v="15 x 51"/>
    <n v="357000"/>
    <m/>
    <m/>
    <m/>
    <m/>
    <m/>
    <n v="734000"/>
    <n v="844000"/>
    <n v="927500"/>
    <n v="946000"/>
    <n v="974000"/>
    <n v="925000"/>
    <n v="971000"/>
    <n v="922000"/>
    <n v="922000"/>
    <n v="1060000"/>
    <n v="1060000"/>
    <n v="1130000"/>
    <n v="1220000"/>
    <n v="1480000"/>
    <n v="1920000"/>
    <n v="2360000"/>
    <n v="2480000"/>
    <n v="2050000"/>
    <n v="2260000"/>
    <n v="2800000"/>
    <n v="3500000"/>
    <n v="3400000"/>
    <n v="3900000"/>
    <n v="3650000"/>
    <n v="-0.06"/>
    <n v="1.4662162162162162"/>
  </r>
  <r>
    <s v="Residential sites - Sydney area"/>
    <s v="Wakeford Rd"/>
    <s v="Strathfield"/>
    <n v="2135"/>
    <x v="3"/>
    <s v="Dimensions (Metres)"/>
    <s v="15 x 53"/>
    <n v="366000"/>
    <m/>
    <m/>
    <m/>
    <m/>
    <m/>
    <m/>
    <m/>
    <m/>
    <m/>
    <n v="924000"/>
    <n v="850000"/>
    <n v="850000"/>
    <n v="807000"/>
    <n v="847000"/>
    <n v="974000"/>
    <n v="974000"/>
    <n v="1040000"/>
    <n v="1120000"/>
    <n v="1360000"/>
    <n v="1760000"/>
    <n v="2170000"/>
    <n v="2390000"/>
    <n v="1980000"/>
    <n v="2180000"/>
    <n v="2700000"/>
    <n v="3370000"/>
    <n v="3270000"/>
    <n v="3750000"/>
    <n v="3750000"/>
    <n v="0"/>
    <n v="1.7573529411764706"/>
  </r>
  <r>
    <s v="Residential sites - Sydney area"/>
    <s v="Broad St"/>
    <s v="Croydon Park"/>
    <n v="2133"/>
    <x v="3"/>
    <s v="Dimensions (Metres)"/>
    <s v="10 x 46"/>
    <n v="135000"/>
    <n v="148000"/>
    <n v="170000"/>
    <n v="195000"/>
    <n v="204000"/>
    <n v="214000"/>
    <n v="246000"/>
    <n v="307000"/>
    <n v="337000"/>
    <n v="353000"/>
    <n v="370000"/>
    <n v="370000"/>
    <n v="388000"/>
    <n v="388000"/>
    <n v="426000"/>
    <n v="446000"/>
    <n v="446000"/>
    <n v="475000"/>
    <n v="575000"/>
    <n v="720000"/>
    <n v="950000"/>
    <n v="1000000"/>
    <n v="1000000"/>
    <n v="843000"/>
    <n v="799000"/>
    <n v="992000"/>
    <n v="1290000"/>
    <n v="1290000"/>
    <n v="1460000"/>
    <n v="1570000"/>
    <n v="0.08"/>
    <n v="1.1805555555555556"/>
  </r>
  <r>
    <s v="Hobby farms and home sites - Sydney area"/>
    <s v="Wynyard Ave"/>
    <s v="Rossmore"/>
    <n v="2557"/>
    <x v="4"/>
    <s v="Area (Hectares)"/>
    <n v="2.2000000000000002"/>
    <n v="224000"/>
    <n v="230000"/>
    <n v="276000"/>
    <n v="289000"/>
    <n v="375000"/>
    <n v="380000"/>
    <n v="494000"/>
    <n v="716000"/>
    <n v="930000"/>
    <n v="930000"/>
    <n v="883000"/>
    <n v="838000"/>
    <n v="670000"/>
    <n v="670000"/>
    <n v="680000"/>
    <n v="646000"/>
    <n v="645000"/>
    <n v="650000"/>
    <n v="685000"/>
    <n v="824000"/>
    <n v="1610000"/>
    <n v="2230000"/>
    <n v="2450000"/>
    <n v="2550000"/>
    <n v="2600000"/>
    <n v="4010000"/>
    <n v="5340000"/>
    <n v="5340000"/>
    <n v="4450000"/>
    <n v="4670000"/>
    <n v="0.05"/>
    <n v="4.6674757281553401"/>
  </r>
  <r>
    <s v="Large industrial sites - Sydney, Newcastle, Wollongong"/>
    <s v="Airds Rd"/>
    <s v="Minto"/>
    <n v="2566"/>
    <x v="4"/>
    <s v="Area (Hectares)"/>
    <n v="2.6"/>
    <n v="853000"/>
    <m/>
    <m/>
    <m/>
    <m/>
    <m/>
    <m/>
    <m/>
    <n v="3560000"/>
    <n v="4450000"/>
    <n v="4670000"/>
    <n v="4670000"/>
    <n v="4670000"/>
    <n v="4100000"/>
    <n v="3770000"/>
    <n v="3430000"/>
    <n v="3360000"/>
    <n v="3360000"/>
    <n v="4250000"/>
    <n v="4630000"/>
    <n v="4900000"/>
    <n v="6460000"/>
    <n v="7100000"/>
    <n v="7930000"/>
    <n v="8720000"/>
    <n v="9680000"/>
    <n v="21000000"/>
    <n v="23200000"/>
    <n v="25000000"/>
    <n v="25000000"/>
    <n v="0"/>
    <n v="4.3995680345572357"/>
  </r>
  <r>
    <s v="Hobby farms and home sites - Sydney area"/>
    <s v="Mooresfield Lane"/>
    <s v="Ellis Lane"/>
    <n v="2570"/>
    <x v="4"/>
    <s v="Area (Hectares)"/>
    <n v="0.4"/>
    <n v="146000"/>
    <m/>
    <m/>
    <m/>
    <m/>
    <m/>
    <m/>
    <n v="396000"/>
    <n v="495000"/>
    <n v="495000"/>
    <n v="495000"/>
    <n v="420000"/>
    <n v="399000"/>
    <n v="359000"/>
    <n v="374000"/>
    <n v="374000"/>
    <n v="374000"/>
    <n v="399000"/>
    <n v="434000"/>
    <n v="479000"/>
    <n v="718000"/>
    <n v="900000"/>
    <n v="900000"/>
    <n v="900000"/>
    <n v="900000"/>
    <n v="1000000"/>
    <n v="1450000"/>
    <n v="1350000"/>
    <n v="1380000"/>
    <n v="1410000"/>
    <n v="0.02"/>
    <n v="1.9436325678496869"/>
  </r>
  <r>
    <s v="Residential sites - Sydney area"/>
    <s v="Raymond Ave"/>
    <s v="Campbelltown"/>
    <n v="2560"/>
    <x v="5"/>
    <s v="Dimensions (Metres)"/>
    <s v="17 x 35"/>
    <n v="60200"/>
    <n v="60200"/>
    <n v="60200"/>
    <n v="69200"/>
    <n v="83000"/>
    <n v="95000"/>
    <n v="104000"/>
    <n v="150000"/>
    <n v="180000"/>
    <n v="167000"/>
    <n v="158000"/>
    <n v="151000"/>
    <n v="162000"/>
    <n v="162000"/>
    <n v="162000"/>
    <n v="172000"/>
    <n v="180000"/>
    <n v="185000"/>
    <n v="210000"/>
    <n v="245000"/>
    <n v="319000"/>
    <n v="390000"/>
    <n v="390000"/>
    <n v="351000"/>
    <n v="351000"/>
    <n v="445000"/>
    <n v="565000"/>
    <n v="520000"/>
    <n v="600000"/>
    <n v="650000"/>
    <n v="0.08"/>
    <n v="1.653061224489796"/>
  </r>
  <r>
    <s v="Commercial sites - Sydney, Newcastle, Wollongong"/>
    <s v="Queen St"/>
    <s v="Campbelltown"/>
    <n v="2560"/>
    <x v="5"/>
    <s v="Frontage (Metres)"/>
    <n v="14.63"/>
    <n v="568656"/>
    <n v="540114"/>
    <n v="485224"/>
    <n v="387521"/>
    <n v="348000"/>
    <n v="350000"/>
    <n v="385000"/>
    <n v="558000"/>
    <n v="753000"/>
    <n v="790000"/>
    <n v="790000"/>
    <n v="948000"/>
    <n v="1080000"/>
    <n v="1080000"/>
    <n v="1080000"/>
    <n v="1080000"/>
    <n v="1080000"/>
    <n v="1080000"/>
    <n v="1080000"/>
    <n v="1180000"/>
    <n v="1320000"/>
    <n v="1450000"/>
    <n v="1450000"/>
    <n v="1450000"/>
    <n v="1300000"/>
    <n v="1300000"/>
    <n v="1500000"/>
    <n v="1500000"/>
    <n v="1500000"/>
    <n v="1500000"/>
    <n v="0"/>
    <n v="0.2711864406779661"/>
  </r>
  <r>
    <s v="Small industrial sites - Sydney, Newcastle, Wollongong"/>
    <s v="Moorlands Rd"/>
    <s v="Ingleburn"/>
    <n v="2565"/>
    <x v="5"/>
    <s v="Area (Square Metres)"/>
    <n v="2302"/>
    <n v="91800"/>
    <m/>
    <m/>
    <m/>
    <m/>
    <m/>
    <m/>
    <m/>
    <m/>
    <n v="721000"/>
    <n v="757000"/>
    <n v="757000"/>
    <n v="757000"/>
    <n v="681000"/>
    <n v="653000"/>
    <n v="565000"/>
    <n v="534000"/>
    <n v="583000"/>
    <n v="583000"/>
    <n v="612000"/>
    <n v="695000"/>
    <n v="1040000"/>
    <n v="1150000"/>
    <n v="1290000"/>
    <n v="1410000"/>
    <n v="1550000"/>
    <n v="2350000"/>
    <n v="2460000"/>
    <n v="3000000"/>
    <n v="3210000"/>
    <n v="7.0000000000000007E-2"/>
    <n v="4.2450980392156863"/>
  </r>
  <r>
    <s v="Hobby farms and home sites - Sydney area"/>
    <s v="Brooks Rd"/>
    <s v="Denham Court"/>
    <n v="2565"/>
    <x v="5"/>
    <s v="Area (Hectares)"/>
    <n v="1"/>
    <n v="229000"/>
    <m/>
    <m/>
    <m/>
    <m/>
    <n v="310000"/>
    <n v="356000"/>
    <n v="462000"/>
    <n v="669000"/>
    <n v="602000"/>
    <n v="662000"/>
    <n v="628000"/>
    <n v="628000"/>
    <n v="596000"/>
    <n v="554000"/>
    <n v="550000"/>
    <n v="550000"/>
    <n v="574000"/>
    <n v="574000"/>
    <n v="717000"/>
    <n v="933000"/>
    <n v="933000"/>
    <n v="933000"/>
    <n v="933000"/>
    <n v="933000"/>
    <n v="1030000"/>
    <n v="1340000"/>
    <n v="1480000"/>
    <n v="1750000"/>
    <n v="2000000"/>
    <n v="0.14000000000000001"/>
    <n v="1.7894002789400278"/>
  </r>
  <r>
    <s v="Residential sites - Sydney area"/>
    <s v="Therry St"/>
    <s v="Drummoyne"/>
    <n v="2047"/>
    <x v="6"/>
    <s v="Dimensions (Metres)"/>
    <s v="10 x 40"/>
    <n v="157000"/>
    <m/>
    <m/>
    <m/>
    <m/>
    <m/>
    <m/>
    <m/>
    <m/>
    <n v="505000"/>
    <n v="555000"/>
    <n v="555000"/>
    <n v="555000"/>
    <n v="610000"/>
    <n v="695000"/>
    <n v="764000"/>
    <n v="725000"/>
    <n v="812000"/>
    <n v="868000"/>
    <n v="1120000"/>
    <n v="1290000"/>
    <n v="1450000"/>
    <n v="1530000"/>
    <n v="1380000"/>
    <n v="1440000"/>
    <n v="1770000"/>
    <n v="2290000"/>
    <n v="2030000"/>
    <n v="2190000"/>
    <n v="2260000"/>
    <n v="0.03"/>
    <n v="1.0178571428571428"/>
  </r>
  <r>
    <s v="Commercial sites - Sydney, Newcastle, Wollongong"/>
    <s v="Beamish St"/>
    <s v="Campsie"/>
    <n v="2194"/>
    <x v="7"/>
    <s v="Frontage (Metres)"/>
    <n v="5.08"/>
    <n v="368000"/>
    <m/>
    <m/>
    <m/>
    <m/>
    <m/>
    <m/>
    <n v="652000"/>
    <n v="684000"/>
    <n v="704000"/>
    <n v="704000"/>
    <n v="736000"/>
    <n v="772000"/>
    <n v="772000"/>
    <n v="810000"/>
    <n v="932000"/>
    <n v="932000"/>
    <n v="932000"/>
    <n v="932000"/>
    <n v="1140000"/>
    <n v="1320000"/>
    <n v="1320000"/>
    <n v="1790000"/>
    <n v="1790000"/>
    <n v="1600000"/>
    <n v="1960000"/>
    <n v="1870000"/>
    <n v="1870000"/>
    <n v="1680000"/>
    <n v="1680000"/>
    <n v="0"/>
    <n v="0.47368421052631576"/>
  </r>
  <r>
    <s v="Residential sites - Sydney area"/>
    <s v="Elizabeth Cres"/>
    <s v="Yagoona"/>
    <n v="2199"/>
    <x v="7"/>
    <s v="Dimensions (Metres)"/>
    <s v="13 x 46"/>
    <n v="141000"/>
    <n v="148000"/>
    <n v="170000"/>
    <n v="195000"/>
    <n v="214000"/>
    <n v="235000"/>
    <n v="270000"/>
    <n v="324000"/>
    <n v="340000"/>
    <n v="340000"/>
    <n v="374000"/>
    <n v="354000"/>
    <n v="354000"/>
    <n v="354000"/>
    <n v="380000"/>
    <n v="399000"/>
    <n v="410000"/>
    <n v="430000"/>
    <n v="559000"/>
    <n v="700000"/>
    <n v="700000"/>
    <n v="760000"/>
    <n v="730000"/>
    <n v="642000"/>
    <n v="674000"/>
    <n v="809000"/>
    <n v="970000"/>
    <n v="941000"/>
    <n v="1020000"/>
    <n v="1090000"/>
    <n v="7.0000000000000007E-2"/>
    <n v="0.55714285714285716"/>
  </r>
  <r>
    <s v="Commercial sites - Sydney, Newcastle, Wollongong"/>
    <s v="Bankstown City Plza"/>
    <s v="Bankstown"/>
    <n v="2200"/>
    <x v="7"/>
    <s v="Frontage (Metres)"/>
    <n v="5.44"/>
    <n v="321000"/>
    <m/>
    <m/>
    <m/>
    <m/>
    <m/>
    <m/>
    <m/>
    <n v="550000"/>
    <n v="726000"/>
    <n v="776000"/>
    <n v="950000"/>
    <n v="1050000"/>
    <n v="1050000"/>
    <n v="1050000"/>
    <n v="1050000"/>
    <n v="1050000"/>
    <n v="1050000"/>
    <n v="1050000"/>
    <n v="1150000"/>
    <n v="1260000"/>
    <n v="1370000"/>
    <n v="1370000"/>
    <n v="1370000"/>
    <n v="1230000"/>
    <n v="1820000"/>
    <n v="2100000"/>
    <n v="2100000"/>
    <n v="2100000"/>
    <n v="2650000"/>
    <n v="0.26"/>
    <n v="1.3043478260869565"/>
  </r>
  <r>
    <s v="Residential sites - Sydney area"/>
    <s v="Fricourt Ave"/>
    <s v="Earlwood"/>
    <n v="2206"/>
    <x v="7"/>
    <s v="Dimensions (Metres)"/>
    <s v="13 x 43"/>
    <n v="254000"/>
    <n v="292000"/>
    <n v="350000"/>
    <n v="385000"/>
    <n v="404000"/>
    <n v="424000"/>
    <n v="508000"/>
    <n v="635000"/>
    <n v="698000"/>
    <n v="628000"/>
    <n v="596000"/>
    <n v="596000"/>
    <n v="625000"/>
    <n v="625000"/>
    <n v="750000"/>
    <n v="751000"/>
    <n v="775000"/>
    <n v="850000"/>
    <n v="929000"/>
    <n v="1120000"/>
    <n v="1300000"/>
    <n v="1470000"/>
    <n v="1470000"/>
    <n v="1320000"/>
    <n v="1480000"/>
    <n v="1700000"/>
    <n v="2350000"/>
    <n v="2020000"/>
    <n v="2180000"/>
    <n v="2180000"/>
    <n v="0"/>
    <n v="0.9464285714285714"/>
  </r>
  <r>
    <s v="Small industrial sites - Sydney, Newcastle, Wollongong"/>
    <s v="Bonds Rd"/>
    <s v="Riverwood"/>
    <n v="2210"/>
    <x v="7"/>
    <s v="Area (Square Metres)"/>
    <n v="2213"/>
    <n v="389000"/>
    <n v="408000"/>
    <n v="448000"/>
    <n v="514000"/>
    <n v="539000"/>
    <n v="592000"/>
    <n v="650000"/>
    <n v="910000"/>
    <n v="983000"/>
    <n v="1180000"/>
    <n v="1240000"/>
    <n v="1240000"/>
    <n v="1240000"/>
    <n v="1240000"/>
    <n v="1050000"/>
    <n v="1040000"/>
    <n v="1040000"/>
    <n v="1040000"/>
    <n v="1040000"/>
    <n v="1150000"/>
    <n v="1400000"/>
    <n v="1400000"/>
    <n v="1400000"/>
    <n v="1540000"/>
    <n v="1540000"/>
    <n v="2040000"/>
    <n v="2920000"/>
    <n v="3280000"/>
    <n v="3280000"/>
    <n v="3320000"/>
    <n v="0.01"/>
    <n v="1.8869565217391304"/>
  </r>
  <r>
    <s v="Large industrial sites - Sydney, Newcastle, Wollongong"/>
    <s v="Ashford Ave"/>
    <s v="Milperra"/>
    <n v="2214"/>
    <x v="7"/>
    <s v="Area (Hectares)"/>
    <n v="1.8"/>
    <n v="3777000"/>
    <m/>
    <m/>
    <m/>
    <m/>
    <m/>
    <m/>
    <m/>
    <m/>
    <m/>
    <m/>
    <m/>
    <m/>
    <m/>
    <n v="5000000"/>
    <m/>
    <n v="5000000"/>
    <n v="5000000"/>
    <n v="5000000"/>
    <n v="5490000"/>
    <n v="6500000"/>
    <n v="6500000"/>
    <n v="6500000"/>
    <n v="6830000"/>
    <n v="6830000"/>
    <n v="9780000"/>
    <n v="20400000"/>
    <n v="22500000"/>
    <n v="22500000"/>
    <n v="22500000"/>
    <n v="0"/>
    <n v="3.098360655737705"/>
  </r>
  <r>
    <s v="Residential sites - Sydney area"/>
    <s v="Proctor Pde"/>
    <s v="Chester Hill"/>
    <n v="2162"/>
    <x v="7"/>
    <s v="Dimensions (Metres)"/>
    <s v="15 x 36"/>
    <n v="110000"/>
    <m/>
    <m/>
    <m/>
    <m/>
    <m/>
    <m/>
    <m/>
    <m/>
    <m/>
    <n v="260000"/>
    <n v="260000"/>
    <n v="260000"/>
    <n v="275000"/>
    <n v="300000"/>
    <n v="330000"/>
    <n v="330000"/>
    <n v="360000"/>
    <n v="490000"/>
    <n v="615000"/>
    <n v="650000"/>
    <n v="680000"/>
    <n v="650000"/>
    <n v="572000"/>
    <n v="606000"/>
    <n v="702000"/>
    <n v="933000"/>
    <n v="868000"/>
    <n v="929000"/>
    <n v="1020000"/>
    <n v="0.1"/>
    <n v="0.65853658536585369"/>
  </r>
  <r>
    <s v="Residential sites - Sydney area"/>
    <s v="Woodland Rd"/>
    <s v="Chester Hill"/>
    <n v="2162"/>
    <x v="7"/>
    <s v="Dimensions (Metres)"/>
    <s v="16 x 35"/>
    <n v="110000"/>
    <m/>
    <m/>
    <m/>
    <m/>
    <m/>
    <n v="208000"/>
    <n v="260000"/>
    <n v="304000"/>
    <n v="288000"/>
    <n v="288000"/>
    <n v="273000"/>
    <n v="273000"/>
    <n v="273000"/>
    <n v="300000"/>
    <n v="330000"/>
    <n v="330000"/>
    <n v="350000"/>
    <n v="480000"/>
    <n v="600000"/>
    <n v="615000"/>
    <n v="670000"/>
    <n v="630000"/>
    <n v="542000"/>
    <n v="564000"/>
    <n v="676000"/>
    <n v="899000"/>
    <n v="836000"/>
    <n v="895000"/>
    <n v="1020000"/>
    <n v="0.14000000000000001"/>
    <n v="0.7"/>
  </r>
  <r>
    <s v="Residential sites - Sydney area"/>
    <s v="Amberdale Ave"/>
    <s v="Picnic Point"/>
    <n v="2213"/>
    <x v="7"/>
    <s v="Dimensions (Metres)"/>
    <s v="15 x 37"/>
    <n v="144000"/>
    <n v="165000"/>
    <n v="189000"/>
    <n v="217000"/>
    <n v="249000"/>
    <n v="273000"/>
    <n v="313000"/>
    <n v="406000"/>
    <n v="418000"/>
    <n v="334000"/>
    <n v="350000"/>
    <n v="350000"/>
    <n v="350000"/>
    <n v="350000"/>
    <n v="395000"/>
    <n v="434000"/>
    <n v="450000"/>
    <n v="490000"/>
    <n v="600000"/>
    <n v="750000"/>
    <n v="750000"/>
    <n v="780000"/>
    <n v="750000"/>
    <n v="675000"/>
    <n v="709000"/>
    <n v="992000"/>
    <n v="1200000"/>
    <n v="1080000"/>
    <n v="1150000"/>
    <n v="1290000"/>
    <n v="0.12"/>
    <n v="0.72"/>
  </r>
  <r>
    <s v="Residential sites - Sydney area"/>
    <s v="Beauchamp St"/>
    <s v="Wiley Park"/>
    <n v="2195"/>
    <x v="7"/>
    <s v="Dimensions (Metres)"/>
    <s v="10 x 56"/>
    <n v="127000"/>
    <n v="139000"/>
    <n v="152000"/>
    <n v="174000"/>
    <n v="182000"/>
    <n v="191000"/>
    <n v="219000"/>
    <n v="262000"/>
    <n v="303000"/>
    <n v="254000"/>
    <n v="271000"/>
    <n v="271000"/>
    <n v="257000"/>
    <n v="257000"/>
    <n v="295000"/>
    <n v="310000"/>
    <n v="330000"/>
    <n v="340000"/>
    <n v="415000"/>
    <n v="525000"/>
    <n v="630000"/>
    <n v="700000"/>
    <n v="700000"/>
    <n v="602000"/>
    <n v="632000"/>
    <n v="726000"/>
    <n v="877000"/>
    <n v="789000"/>
    <n v="884000"/>
    <n v="954000"/>
    <n v="0.08"/>
    <n v="0.81714285714285717"/>
  </r>
  <r>
    <s v="Small industrial sites - Sydney, Newcastle, Wollongong"/>
    <s v="East St"/>
    <s v="Lidcombe"/>
    <n v="2141"/>
    <x v="8"/>
    <s v="Area (Square Metres)"/>
    <n v="564"/>
    <n v="141000"/>
    <n v="147000"/>
    <n v="236000"/>
    <n v="240000"/>
    <n v="178000"/>
    <n v="180000"/>
    <n v="194000"/>
    <n v="220000"/>
    <n v="262000"/>
    <n v="278000"/>
    <n v="315000"/>
    <n v="295000"/>
    <n v="295000"/>
    <n v="295000"/>
    <n v="295000"/>
    <n v="324000"/>
    <n v="324000"/>
    <n v="324000"/>
    <n v="330000"/>
    <n v="347000"/>
    <n v="385000"/>
    <n v="694000"/>
    <n v="1000000"/>
    <n v="1000000"/>
    <n v="1000000"/>
    <n v="1070000"/>
    <n v="1590000"/>
    <n v="1500000"/>
    <n v="1600000"/>
    <n v="1600000"/>
    <n v="0"/>
    <n v="3.6109510086455332"/>
  </r>
  <r>
    <s v="Residential sites - Sydney area"/>
    <s v="Cumberland Rd"/>
    <s v="Auburn"/>
    <n v="2144"/>
    <x v="8"/>
    <s v="Dimensions (Metres)"/>
    <s v="12 x 40"/>
    <n v="127000"/>
    <m/>
    <m/>
    <m/>
    <m/>
    <m/>
    <n v="222000"/>
    <n v="274000"/>
    <n v="330000"/>
    <n v="315000"/>
    <n v="305000"/>
    <n v="290000"/>
    <n v="285000"/>
    <n v="285000"/>
    <n v="299000"/>
    <n v="299000"/>
    <n v="299000"/>
    <n v="362000"/>
    <n v="413000"/>
    <n v="547000"/>
    <n v="578000"/>
    <n v="645000"/>
    <n v="630000"/>
    <n v="573000"/>
    <n v="647000"/>
    <n v="760000"/>
    <n v="890000"/>
    <n v="805000"/>
    <n v="880000"/>
    <n v="1000000"/>
    <n v="0.14000000000000001"/>
    <n v="0.82815356489945158"/>
  </r>
  <r>
    <s v="Residential sites - Sydney area"/>
    <s v="Autumn Pl"/>
    <s v="Guildford"/>
    <n v="2161"/>
    <x v="8"/>
    <s v="Dimensions (Metres)"/>
    <s v="14 x 40"/>
    <n v="100000"/>
    <n v="110000"/>
    <n v="126000"/>
    <n v="151000"/>
    <n v="188000"/>
    <n v="206000"/>
    <n v="226000"/>
    <n v="315000"/>
    <n v="320000"/>
    <n v="284000"/>
    <n v="270000"/>
    <n v="255000"/>
    <n v="260000"/>
    <n v="260000"/>
    <n v="265000"/>
    <n v="270000"/>
    <n v="275000"/>
    <n v="284000"/>
    <n v="332000"/>
    <n v="465000"/>
    <n v="500000"/>
    <n v="570000"/>
    <n v="560000"/>
    <n v="519000"/>
    <n v="546000"/>
    <n v="655000"/>
    <n v="799000"/>
    <n v="795000"/>
    <n v="839000"/>
    <n v="899000"/>
    <n v="7.0000000000000007E-2"/>
    <n v="0.93333333333333335"/>
  </r>
  <r>
    <s v="Small industrial sites - Sydney, Newcastle, Wollongong"/>
    <s v="The Horsley Dr"/>
    <s v="Smithfield"/>
    <n v="2164"/>
    <x v="8"/>
    <s v="Area (Square Metres)"/>
    <n v="1808"/>
    <n v="181000"/>
    <n v="190000"/>
    <n v="247000"/>
    <n v="284000"/>
    <n v="312000"/>
    <n v="343000"/>
    <n v="410000"/>
    <n v="450000"/>
    <n v="540000"/>
    <n v="720000"/>
    <n v="690000"/>
    <n v="690000"/>
    <n v="690000"/>
    <n v="690000"/>
    <n v="690000"/>
    <n v="690000"/>
    <n v="690000"/>
    <n v="720000"/>
    <n v="765000"/>
    <n v="815000"/>
    <n v="870000"/>
    <n v="970000"/>
    <n v="1190000"/>
    <n v="1190000"/>
    <n v="1260000"/>
    <n v="1570000"/>
    <n v="2500000"/>
    <n v="2670000"/>
    <n v="2670000"/>
    <n v="2770000"/>
    <n v="0.04"/>
    <n v="2.3987730061349692"/>
  </r>
  <r>
    <s v="Large industrial sites - Sydney, Newcastle, Wollongong"/>
    <s v="Redfern St"/>
    <s v="Wetherill Park"/>
    <n v="2164"/>
    <x v="8"/>
    <s v="Area (Hectares)"/>
    <n v="0.2"/>
    <n v="178683"/>
    <n v="204854"/>
    <n v="224707"/>
    <n v="235537"/>
    <n v="259000"/>
    <n v="284000"/>
    <n v="370000"/>
    <n v="405000"/>
    <n v="530000"/>
    <n v="710000"/>
    <n v="680000"/>
    <n v="680000"/>
    <n v="680000"/>
    <n v="680000"/>
    <n v="645000"/>
    <n v="653000"/>
    <n v="653000"/>
    <n v="674000"/>
    <n v="787000"/>
    <n v="826000"/>
    <n v="875000"/>
    <n v="1070000"/>
    <n v="1210000"/>
    <n v="1350000"/>
    <n v="1490000"/>
    <n v="1850000"/>
    <n v="2500000"/>
    <n v="2700000"/>
    <n v="2750000"/>
    <n v="2900000"/>
    <n v="0.05"/>
    <n v="2.5108958837772395"/>
  </r>
  <r>
    <s v="Commercial sites - Sydney, Newcastle, Wollongong"/>
    <s v="Macquarie St"/>
    <s v="Liverpool"/>
    <n v="2170"/>
    <x v="9"/>
    <s v="Frontage (Metres)"/>
    <n v="9.1199999999999992"/>
    <n v="340000"/>
    <n v="360000"/>
    <n v="396000"/>
    <n v="455000"/>
    <n v="477000"/>
    <n v="500000"/>
    <n v="575000"/>
    <n v="690000"/>
    <n v="724000"/>
    <n v="760000"/>
    <n v="775000"/>
    <n v="775000"/>
    <n v="775000"/>
    <n v="775000"/>
    <n v="775000"/>
    <n v="775000"/>
    <n v="779000"/>
    <n v="780000"/>
    <n v="800000"/>
    <n v="924000"/>
    <n v="1090000"/>
    <n v="1380000"/>
    <n v="1880000"/>
    <n v="1380000"/>
    <n v="1270000"/>
    <n v="1270000"/>
    <n v="1680000"/>
    <n v="1540000"/>
    <n v="1590000"/>
    <n v="1590000"/>
    <n v="0"/>
    <n v="0.72077922077922074"/>
  </r>
  <r>
    <s v="Small industrial sites - Sydney, Newcastle, Wollongong"/>
    <s v="Seton Rd"/>
    <s v="Moorebank"/>
    <n v="2170"/>
    <x v="9"/>
    <s v="Area (Square Metres)"/>
    <n v="1859"/>
    <n v="186000"/>
    <n v="204000"/>
    <n v="244000"/>
    <n v="280000"/>
    <n v="319000"/>
    <n v="330000"/>
    <n v="400000"/>
    <n v="560000"/>
    <n v="700000"/>
    <n v="728000"/>
    <n v="691000"/>
    <n v="691000"/>
    <n v="656000"/>
    <n v="656000"/>
    <n v="623000"/>
    <n v="672000"/>
    <n v="670000"/>
    <n v="675000"/>
    <n v="720000"/>
    <n v="720000"/>
    <n v="799000"/>
    <n v="835000"/>
    <n v="930000"/>
    <n v="1020000"/>
    <n v="1070000"/>
    <n v="1600000"/>
    <n v="2320000"/>
    <n v="2320000"/>
    <n v="2440000"/>
    <n v="2850000"/>
    <n v="0.17"/>
    <n v="2.9583333333333335"/>
  </r>
  <r>
    <s v="Large industrial sites - Sydney, Newcastle, Wollongong"/>
    <s v="Newbridge Rd"/>
    <s v="Moorebank"/>
    <n v="2170"/>
    <x v="9"/>
    <s v="Area (Hectares)"/>
    <n v="1"/>
    <n v="737000"/>
    <m/>
    <m/>
    <m/>
    <m/>
    <m/>
    <m/>
    <m/>
    <m/>
    <m/>
    <n v="3150000"/>
    <n v="3150000"/>
    <n v="3150000"/>
    <n v="3150000"/>
    <n v="3150000"/>
    <n v="2990000"/>
    <n v="2990000"/>
    <n v="3000000"/>
    <n v="3070000"/>
    <n v="3190000"/>
    <n v="3430000"/>
    <n v="3620000"/>
    <n v="4050000"/>
    <n v="4750000"/>
    <n v="4910000"/>
    <n v="5890000"/>
    <n v="14300000"/>
    <n v="13500000"/>
    <n v="12400000"/>
    <n v="13000000"/>
    <n v="0.05"/>
    <n v="3.0752351097178683"/>
  </r>
  <r>
    <s v="Residential sites - Sydney area"/>
    <s v="Wellington St"/>
    <s v="Wakeley"/>
    <n v="2176"/>
    <x v="9"/>
    <s v="Dimensions (Metres)"/>
    <s v="15 x 37"/>
    <n v="115000"/>
    <n v="126000"/>
    <n v="126000"/>
    <n v="144000"/>
    <n v="165000"/>
    <n v="181000"/>
    <n v="218000"/>
    <n v="240000"/>
    <n v="272000"/>
    <n v="280000"/>
    <n v="250000"/>
    <n v="250000"/>
    <n v="245000"/>
    <n v="245000"/>
    <n v="250000"/>
    <n v="265000"/>
    <n v="270000"/>
    <n v="285000"/>
    <n v="325000"/>
    <n v="430000"/>
    <n v="460000"/>
    <n v="535000"/>
    <n v="550000"/>
    <n v="520000"/>
    <n v="540000"/>
    <n v="625000"/>
    <n v="720000"/>
    <n v="685000"/>
    <n v="790000"/>
    <n v="891000"/>
    <n v="0.13"/>
    <n v="1.0720930232558139"/>
  </r>
  <r>
    <s v="Hobby farms and home sites - Sydney area"/>
    <s v="Felton St"/>
    <s v="Horsley Park"/>
    <n v="2175"/>
    <x v="9"/>
    <s v="Area (Hectares)"/>
    <n v="1.2"/>
    <n v="185000"/>
    <m/>
    <m/>
    <m/>
    <m/>
    <n v="415000"/>
    <n v="415000"/>
    <n v="590000"/>
    <n v="680000"/>
    <n v="790000"/>
    <n v="925000"/>
    <n v="813000"/>
    <n v="701000"/>
    <n v="645000"/>
    <n v="722000"/>
    <n v="722000"/>
    <n v="762000"/>
    <n v="780000"/>
    <n v="814000"/>
    <n v="1000000"/>
    <n v="1200000"/>
    <n v="1560000"/>
    <n v="1760000"/>
    <n v="1760000"/>
    <n v="1760000"/>
    <n v="1940000"/>
    <n v="2430000"/>
    <n v="2990000"/>
    <n v="2450000"/>
    <n v="2620000"/>
    <n v="7.0000000000000007E-2"/>
    <n v="1.62"/>
  </r>
  <r>
    <s v="Residential sites - Sydney area"/>
    <s v="Ashur Cres"/>
    <s v="Greenfield Park"/>
    <n v="2176"/>
    <x v="9"/>
    <s v="Dimensions (Metres)"/>
    <s v="18 x 33"/>
    <n v="114000"/>
    <m/>
    <m/>
    <m/>
    <m/>
    <m/>
    <m/>
    <m/>
    <m/>
    <m/>
    <n v="227000"/>
    <n v="227000"/>
    <n v="222000"/>
    <n v="244000"/>
    <n v="249000"/>
    <n v="264000"/>
    <n v="269000"/>
    <n v="284000"/>
    <n v="324000"/>
    <n v="429000"/>
    <n v="459000"/>
    <n v="534000"/>
    <n v="549000"/>
    <n v="518000"/>
    <n v="537000"/>
    <n v="621000"/>
    <n v="716000"/>
    <n v="681000"/>
    <n v="785000"/>
    <n v="885000"/>
    <n v="0.13"/>
    <n v="1.0629370629370629"/>
  </r>
  <r>
    <s v="Residential sites - Sydney area"/>
    <s v="Lily St"/>
    <s v="Hurstville"/>
    <n v="2220"/>
    <x v="10"/>
    <s v="Dimensions (Metres)"/>
    <s v="12 x 40"/>
    <n v="165000"/>
    <n v="206000"/>
    <n v="236000"/>
    <n v="271000"/>
    <n v="284000"/>
    <n v="284000"/>
    <n v="341000"/>
    <n v="426000"/>
    <n v="434000"/>
    <n v="425000"/>
    <n v="394000"/>
    <n v="397000"/>
    <n v="406000"/>
    <n v="409000"/>
    <n v="494000"/>
    <n v="541000"/>
    <n v="555000"/>
    <n v="580000"/>
    <n v="694000"/>
    <n v="856000"/>
    <n v="1000000"/>
    <n v="1150000"/>
    <n v="1100000"/>
    <n v="825000"/>
    <n v="900000"/>
    <n v="1170000"/>
    <n v="1290000"/>
    <n v="1170000"/>
    <n v="1260000"/>
    <n v="1340000"/>
    <n v="0.06"/>
    <n v="0.56542056074766356"/>
  </r>
  <r>
    <s v="Commercial sites - Sydney, Newcastle, Wollongong"/>
    <s v="Forest Rd"/>
    <s v="Hurstville"/>
    <n v="2220"/>
    <x v="10"/>
    <s v="Frontage (Metres)"/>
    <n v="4.57"/>
    <n v="368696"/>
    <n v="477000"/>
    <n v="454653"/>
    <n v="522741"/>
    <n v="548000"/>
    <n v="550000"/>
    <n v="550000"/>
    <n v="660000"/>
    <n v="864000"/>
    <n v="864000"/>
    <n v="920000"/>
    <n v="920000"/>
    <n v="1200000"/>
    <n v="1200000"/>
    <n v="1390000"/>
    <n v="1390000"/>
    <n v="1390000"/>
    <n v="1390000"/>
    <n v="1640000"/>
    <n v="1690000"/>
    <n v="1850000"/>
    <n v="2100000"/>
    <n v="2150000"/>
    <n v="2100000"/>
    <n v="1890000"/>
    <n v="1890000"/>
    <n v="2070000"/>
    <n v="1900000"/>
    <n v="2070000"/>
    <n v="2100000"/>
    <n v="0.01"/>
    <n v="0.24260355029585798"/>
  </r>
  <r>
    <s v="Residential sites - Sydney area"/>
    <s v="Boorara Ave"/>
    <s v="Oatley"/>
    <n v="2223"/>
    <x v="10"/>
    <s v="Dimensions (Metres)"/>
    <s v="20 x 25"/>
    <n v="211915"/>
    <n v="233000"/>
    <n v="267875"/>
    <n v="307322"/>
    <n v="322000"/>
    <n v="370000"/>
    <n v="444000"/>
    <n v="488000"/>
    <n v="556000"/>
    <n v="533000"/>
    <n v="533000"/>
    <n v="533000"/>
    <n v="533000"/>
    <n v="533000"/>
    <n v="618000"/>
    <n v="618000"/>
    <n v="618000"/>
    <n v="621000"/>
    <n v="711000"/>
    <n v="839000"/>
    <n v="975000"/>
    <n v="1150000"/>
    <n v="1200000"/>
    <n v="999000"/>
    <n v="1060000"/>
    <n v="1400000"/>
    <n v="1520000"/>
    <n v="1370000"/>
    <n v="1470000"/>
    <n v="1550000"/>
    <n v="0.05"/>
    <n v="0.84743742550655543"/>
  </r>
  <r>
    <s v="Rural production"/>
    <s v="Dyrring Rd"/>
    <s v="Dyrring"/>
    <n v="2330"/>
    <x v="11"/>
    <s v="Area (Hectares)"/>
    <n v="52.2"/>
    <n v="126000"/>
    <n v="139000"/>
    <n v="139000"/>
    <n v="153000"/>
    <n v="168000"/>
    <n v="168000"/>
    <n v="168000"/>
    <n v="185000"/>
    <n v="231000"/>
    <n v="288000"/>
    <n v="316000"/>
    <n v="293000"/>
    <n v="300000"/>
    <n v="300000"/>
    <n v="304000"/>
    <n v="306000"/>
    <n v="321000"/>
    <n v="305000"/>
    <n v="320000"/>
    <n v="320000"/>
    <n v="330000"/>
    <n v="350000"/>
    <n v="365000"/>
    <n v="385000"/>
    <n v="395000"/>
    <n v="570000"/>
    <n v="912000"/>
    <n v="920000"/>
    <n v="880000"/>
    <n v="870000"/>
    <n v="-0.01"/>
    <n v="1.71875"/>
  </r>
  <r>
    <s v="Rural production"/>
    <s v="Glendon Lane"/>
    <s v="Glendon"/>
    <n v="2330"/>
    <x v="11"/>
    <s v="Area (Hectares)"/>
    <n v="7.7"/>
    <n v="127000"/>
    <m/>
    <m/>
    <m/>
    <m/>
    <m/>
    <m/>
    <m/>
    <m/>
    <m/>
    <n v="310000"/>
    <n v="340000"/>
    <n v="340000"/>
    <n v="340000"/>
    <n v="300000"/>
    <n v="300000"/>
    <n v="326000"/>
    <n v="309000"/>
    <n v="324000"/>
    <n v="324000"/>
    <n v="334000"/>
    <n v="355000"/>
    <n v="370000"/>
    <n v="390000"/>
    <n v="400000"/>
    <n v="577000"/>
    <n v="923000"/>
    <n v="931000"/>
    <n v="890000"/>
    <n v="880000"/>
    <n v="-0.01"/>
    <n v="1.7160493827160495"/>
  </r>
  <r>
    <s v="Residential sites - Sydney area"/>
    <s v="Cornwell Ave"/>
    <s v="Hobartville"/>
    <n v="2753"/>
    <x v="11"/>
    <s v="Dimensions (Metres)"/>
    <s v="16 x 37"/>
    <n v="64800"/>
    <n v="68000"/>
    <n v="68000"/>
    <n v="74800"/>
    <n v="82200"/>
    <n v="90400"/>
    <n v="113000"/>
    <n v="146000"/>
    <n v="204000"/>
    <n v="193000"/>
    <n v="193000"/>
    <n v="190000"/>
    <n v="215000"/>
    <n v="215000"/>
    <n v="215000"/>
    <n v="220000"/>
    <n v="235000"/>
    <n v="235000"/>
    <n v="244000"/>
    <n v="317000"/>
    <n v="380000"/>
    <n v="400000"/>
    <n v="400000"/>
    <n v="360000"/>
    <n v="360000"/>
    <n v="400000"/>
    <n v="540000"/>
    <n v="500000"/>
    <n v="500000"/>
    <n v="525000"/>
    <n v="0.05"/>
    <n v="0.65615141955835965"/>
  </r>
  <r>
    <s v="Hobby farms and home sites - Sydney area"/>
    <s v="Reserve Rd"/>
    <s v="Freemans Reach"/>
    <n v="2756"/>
    <x v="11"/>
    <s v="Area (Hectares)"/>
    <n v="2.1"/>
    <n v="165000"/>
    <m/>
    <m/>
    <m/>
    <m/>
    <m/>
    <m/>
    <n v="318000"/>
    <n v="445000"/>
    <n v="445000"/>
    <n v="475000"/>
    <n v="508000"/>
    <n v="503000"/>
    <n v="425000"/>
    <n v="404000"/>
    <n v="391000"/>
    <n v="408000"/>
    <n v="388000"/>
    <n v="396000"/>
    <n v="428000"/>
    <n v="578000"/>
    <n v="715000"/>
    <n v="830000"/>
    <n v="692000"/>
    <n v="701000"/>
    <n v="868000"/>
    <n v="1210000"/>
    <n v="1130000"/>
    <n v="1150000"/>
    <n v="1150000"/>
    <n v="0"/>
    <n v="1.6869158878504673"/>
  </r>
  <r>
    <s v="Rural production"/>
    <s v="Mirannie Rd"/>
    <s v="Reedy Creek"/>
    <n v="2330"/>
    <x v="11"/>
    <s v="Area (Hectares)"/>
    <n v="9.3000000000000007"/>
    <n v="66000"/>
    <m/>
    <m/>
    <m/>
    <m/>
    <m/>
    <m/>
    <n v="117000"/>
    <n v="152000"/>
    <n v="197000"/>
    <n v="187000"/>
    <n v="205000"/>
    <n v="260000"/>
    <n v="260000"/>
    <n v="250000"/>
    <n v="251000"/>
    <n v="269000"/>
    <n v="256000"/>
    <n v="258000"/>
    <n v="269000"/>
    <n v="301000"/>
    <n v="320000"/>
    <n v="334000"/>
    <n v="354000"/>
    <n v="371000"/>
    <n v="423000"/>
    <n v="930000"/>
    <n v="750000"/>
    <n v="690000"/>
    <n v="682000"/>
    <n v="-0.01"/>
    <n v="1.5353159851301115"/>
  </r>
  <r>
    <s v="Residential sites - Sydney area"/>
    <s v="Dudley St"/>
    <s v="Asquith"/>
    <n v="2077"/>
    <x v="12"/>
    <s v="Dimensions (Metres)"/>
    <s v="15 x 46"/>
    <n v="141000"/>
    <n v="148000"/>
    <n v="170000"/>
    <n v="178000"/>
    <n v="183000"/>
    <n v="237000"/>
    <n v="284000"/>
    <n v="312000"/>
    <n v="390000"/>
    <n v="351000"/>
    <n v="335000"/>
    <n v="325000"/>
    <n v="368000"/>
    <n v="368000"/>
    <n v="410000"/>
    <n v="435000"/>
    <n v="440000"/>
    <n v="450000"/>
    <n v="593000"/>
    <n v="771000"/>
    <n v="755000"/>
    <n v="860000"/>
    <n v="860000"/>
    <n v="714000"/>
    <n v="800000"/>
    <n v="950000"/>
    <n v="1190000"/>
    <n v="1160000"/>
    <n v="1290000"/>
    <n v="1320000"/>
    <n v="0.02"/>
    <n v="0.71206225680933855"/>
  </r>
  <r>
    <s v="Commercial sites - Sydney, Newcastle, Wollongong"/>
    <s v="Florence St"/>
    <s v="Hornsby"/>
    <n v="2077"/>
    <x v="12"/>
    <s v="Frontage (Metres)"/>
    <n v="13.4"/>
    <n v="850000"/>
    <n v="1100000"/>
    <n v="1260000"/>
    <n v="1260000"/>
    <n v="1260000"/>
    <n v="1260000"/>
    <n v="1440000"/>
    <n v="1580000"/>
    <n v="1730000"/>
    <n v="1810000"/>
    <n v="1810000"/>
    <n v="1810000"/>
    <n v="1940000"/>
    <n v="1940000"/>
    <n v="1980000"/>
    <n v="1980000"/>
    <n v="1980000"/>
    <n v="1980000"/>
    <n v="2380000"/>
    <n v="3330000"/>
    <n v="3660000"/>
    <n v="3660000"/>
    <n v="3660000"/>
    <n v="3660000"/>
    <n v="3660000"/>
    <n v="3660000"/>
    <n v="4500000"/>
    <n v="4500000"/>
    <n v="4500000"/>
    <n v="4500000"/>
    <n v="0"/>
    <n v="0.35135135135135137"/>
  </r>
  <r>
    <s v="Hobby farms and home sites - Sydney area"/>
    <s v="Annangrove Rd"/>
    <s v="Annangrove"/>
    <n v="2156"/>
    <x v="12"/>
    <s v="Area (Hectares)"/>
    <n v="2.4"/>
    <n v="339000"/>
    <m/>
    <m/>
    <m/>
    <m/>
    <m/>
    <m/>
    <m/>
    <m/>
    <n v="690000"/>
    <n v="690000"/>
    <n v="671000"/>
    <n v="661000"/>
    <n v="661000"/>
    <n v="661000"/>
    <n v="620000"/>
    <n v="620000"/>
    <n v="682000"/>
    <n v="866000"/>
    <n v="1060000"/>
    <n v="1230000"/>
    <n v="1640000"/>
    <n v="1710000"/>
    <n v="1450000"/>
    <n v="1460000"/>
    <n v="1750000"/>
    <n v="2440000"/>
    <n v="2310000"/>
    <n v="2200000"/>
    <n v="2500000"/>
    <n v="0.14000000000000001"/>
    <n v="1.3584905660377358"/>
  </r>
  <r>
    <s v="Hobby farms and home sites - Sydney area"/>
    <s v="Boronia Rd"/>
    <s v="Glenorie"/>
    <n v="2157"/>
    <x v="12"/>
    <s v="Area (Hectares)"/>
    <n v="2"/>
    <n v="314000"/>
    <m/>
    <m/>
    <m/>
    <m/>
    <m/>
    <m/>
    <m/>
    <m/>
    <m/>
    <n v="530000"/>
    <n v="543000"/>
    <n v="530000"/>
    <n v="570000"/>
    <n v="718000"/>
    <n v="646000"/>
    <n v="646000"/>
    <n v="646000"/>
    <n v="820000"/>
    <n v="1000000"/>
    <n v="1160000"/>
    <n v="1550000"/>
    <n v="1530000"/>
    <n v="1360000"/>
    <n v="1360000"/>
    <n v="1630000"/>
    <n v="2270000"/>
    <n v="2150000"/>
    <n v="2250000"/>
    <n v="2320000"/>
    <n v="0.03"/>
    <n v="1.32"/>
  </r>
  <r>
    <s v="Hobby farms and home sites - Sydney area"/>
    <s v="Blacks Rd"/>
    <s v="Arcadia"/>
    <n v="2159"/>
    <x v="12"/>
    <s v="Area (Hectares)"/>
    <n v="2"/>
    <n v="286000"/>
    <n v="328000"/>
    <n v="328000"/>
    <n v="393000"/>
    <n v="412000"/>
    <n v="494000"/>
    <n v="592000"/>
    <n v="651000"/>
    <n v="878000"/>
    <n v="790000"/>
    <n v="720000"/>
    <n v="720000"/>
    <n v="740000"/>
    <n v="740000"/>
    <n v="740000"/>
    <n v="740000"/>
    <n v="704000"/>
    <n v="658000"/>
    <n v="932000"/>
    <n v="1130000"/>
    <n v="1300000"/>
    <n v="1630000"/>
    <n v="1630000"/>
    <n v="1350000"/>
    <n v="1420000"/>
    <n v="1770000"/>
    <n v="2470000"/>
    <n v="2220000"/>
    <n v="2280000"/>
    <n v="2350000"/>
    <n v="0.03"/>
    <n v="1.0796460176991149"/>
  </r>
  <r>
    <s v="Residential sites - Sydney area"/>
    <s v="Joalah Cres"/>
    <s v="Berowra Heights"/>
    <n v="2082"/>
    <x v="12"/>
    <s v="Dimensions (Metres)"/>
    <s v="19 x 48"/>
    <n v="136000"/>
    <n v="142000"/>
    <n v="156000"/>
    <n v="163000"/>
    <n v="179000"/>
    <n v="223000"/>
    <n v="256000"/>
    <n v="307000"/>
    <n v="383000"/>
    <n v="333000"/>
    <n v="310000"/>
    <n v="294000"/>
    <n v="320000"/>
    <n v="320000"/>
    <n v="333000"/>
    <n v="350000"/>
    <n v="360000"/>
    <n v="360000"/>
    <n v="486000"/>
    <n v="583000"/>
    <n v="583000"/>
    <n v="650000"/>
    <n v="665000"/>
    <n v="555000"/>
    <n v="600000"/>
    <n v="730000"/>
    <n v="885000"/>
    <n v="854000"/>
    <n v="956000"/>
    <n v="960000"/>
    <n v="0"/>
    <n v="0.64665523156089189"/>
  </r>
  <r>
    <s v="Residential sites - Sydney area"/>
    <s v="Carramarr Rd"/>
    <s v="Castle Hill"/>
    <n v="2154"/>
    <x v="12"/>
    <s v="Dimensions (Metres)"/>
    <s v="18 x 38"/>
    <n v="147000"/>
    <n v="154000"/>
    <n v="192000"/>
    <n v="211000"/>
    <n v="232000"/>
    <n v="256000"/>
    <n v="310000"/>
    <n v="370000"/>
    <n v="435000"/>
    <n v="410000"/>
    <n v="395000"/>
    <n v="375000"/>
    <n v="380000"/>
    <n v="380000"/>
    <n v="418000"/>
    <n v="418000"/>
    <n v="418000"/>
    <n v="439000"/>
    <n v="562000"/>
    <n v="759000"/>
    <n v="850000"/>
    <n v="960000"/>
    <n v="960000"/>
    <n v="820000"/>
    <n v="900000"/>
    <n v="1080000"/>
    <n v="1350000"/>
    <n v="1250000"/>
    <n v="1350000"/>
    <n v="1410000"/>
    <n v="0.04"/>
    <n v="0.85770750988142297"/>
  </r>
  <r>
    <s v="Small industrial sites - Sydney, Newcastle, Wollongong"/>
    <s v="Beaumont Rd"/>
    <s v="Mount Kuring-Gai"/>
    <n v="2080"/>
    <x v="12"/>
    <s v="Area (Square Metres)"/>
    <n v="4331"/>
    <n v="345000"/>
    <n v="345000"/>
    <n v="345000"/>
    <n v="345000"/>
    <n v="345000"/>
    <n v="362000"/>
    <n v="416000"/>
    <n v="478000"/>
    <n v="525000"/>
    <n v="682000"/>
    <n v="650000"/>
    <n v="650000"/>
    <n v="665000"/>
    <n v="665000"/>
    <n v="665000"/>
    <n v="665000"/>
    <n v="700000"/>
    <n v="700000"/>
    <n v="700000"/>
    <n v="735000"/>
    <n v="845000"/>
    <n v="930000"/>
    <n v="967000"/>
    <n v="1070000"/>
    <n v="1130000"/>
    <n v="1300000"/>
    <n v="1600000"/>
    <n v="1650000"/>
    <n v="2950000"/>
    <n v="3010000"/>
    <n v="0.02"/>
    <n v="3.0952380952380953"/>
  </r>
  <r>
    <s v="Residential sites - Sydney area"/>
    <s v="Anne William Dr"/>
    <s v="West Pennant Hills"/>
    <n v="2125"/>
    <x v="12"/>
    <s v="Dimensions (Metres)"/>
    <s v="20 x 46"/>
    <n v="165000"/>
    <n v="173000"/>
    <n v="216000"/>
    <n v="270000"/>
    <n v="297000"/>
    <n v="320000"/>
    <n v="370000"/>
    <n v="400000"/>
    <n v="450000"/>
    <n v="450000"/>
    <n v="450000"/>
    <n v="450000"/>
    <n v="460000"/>
    <n v="460000"/>
    <n v="511000"/>
    <n v="562000"/>
    <n v="573000"/>
    <n v="573000"/>
    <n v="745000"/>
    <n v="931000"/>
    <n v="1000000"/>
    <n v="1150000"/>
    <n v="1140000"/>
    <n v="970000"/>
    <n v="1070000"/>
    <n v="1350000"/>
    <n v="1700000"/>
    <n v="1600000"/>
    <n v="1700000"/>
    <n v="1760000"/>
    <n v="0.04"/>
    <n v="0.89044038668098824"/>
  </r>
  <r>
    <s v="Commercial sites - Sydney, Newcastle, Wollongong"/>
    <s v="Pittwater Rd"/>
    <s v="Gladesville"/>
    <n v="2111"/>
    <x v="13"/>
    <s v="Frontage (Metres)"/>
    <m/>
    <n v="157000"/>
    <n v="172000"/>
    <n v="189000"/>
    <n v="207000"/>
    <n v="227000"/>
    <n v="242000"/>
    <n v="262000"/>
    <n v="298000"/>
    <n v="298000"/>
    <n v="298000"/>
    <n v="298000"/>
    <n v="298000"/>
    <n v="298000"/>
    <n v="298000"/>
    <n v="298000"/>
    <n v="298000"/>
    <n v="898000"/>
    <n v="1350000"/>
    <n v="1350000"/>
    <n v="2700000"/>
    <n v="2810000"/>
    <n v="3000000"/>
    <n v="3300000"/>
    <n v="3300000"/>
    <n v="3300000"/>
    <n v="3750000"/>
    <n v="5680000"/>
    <n v="4130000"/>
    <n v="4130000"/>
    <n v="4130000"/>
    <n v="0"/>
    <n v="0.52962962962962967"/>
  </r>
  <r>
    <s v="Residential sites - Sydney area"/>
    <s v="North Ave"/>
    <s v="Leichhardt"/>
    <n v="2040"/>
    <x v="14"/>
    <s v="Dimensions (Metres)"/>
    <s v="7 x 27"/>
    <n v="121000"/>
    <n v="129000"/>
    <n v="135000"/>
    <n v="148000"/>
    <n v="148000"/>
    <n v="170000"/>
    <n v="255000"/>
    <n v="293000"/>
    <n v="335000"/>
    <n v="335000"/>
    <n v="335000"/>
    <n v="335000"/>
    <n v="423000"/>
    <n v="423000"/>
    <n v="486000"/>
    <n v="520000"/>
    <n v="494000"/>
    <n v="514000"/>
    <n v="606000"/>
    <n v="769000"/>
    <n v="876000"/>
    <n v="999000"/>
    <n v="1050000"/>
    <n v="940000"/>
    <n v="1015000"/>
    <n v="1260000"/>
    <n v="1310000"/>
    <n v="1220000"/>
    <n v="1340000"/>
    <n v="1340000"/>
    <n v="0"/>
    <n v="0.74252275682704816"/>
  </r>
  <r>
    <s v="Residential sites - Sydney area"/>
    <s v="Rowntree St"/>
    <s v="Birchgrove"/>
    <n v="2041"/>
    <x v="14"/>
    <s v="Dimensions (Metres)"/>
    <s v="7 x 29"/>
    <n v="171000"/>
    <n v="171000"/>
    <n v="179000"/>
    <n v="196000"/>
    <n v="196000"/>
    <n v="225000"/>
    <n v="337000"/>
    <n v="387000"/>
    <n v="445000"/>
    <n v="445000"/>
    <n v="467000"/>
    <n v="481000"/>
    <n v="621000"/>
    <n v="621000"/>
    <n v="726000"/>
    <n v="787000"/>
    <n v="826000"/>
    <n v="743000"/>
    <n v="869000"/>
    <n v="1070000"/>
    <n v="1150000"/>
    <n v="1340000"/>
    <n v="1540000"/>
    <n v="1430000"/>
    <n v="1720000"/>
    <n v="2110000"/>
    <n v="2310000"/>
    <n v="2250000"/>
    <n v="2430000"/>
    <n v="2470000"/>
    <n v="0.02"/>
    <n v="1.308411214953271"/>
  </r>
  <r>
    <s v="Residential sites - Sydney area"/>
    <s v="Angel St"/>
    <s v="Newtown"/>
    <n v="2042"/>
    <x v="14"/>
    <s v="Dimensions (Metres)"/>
    <s v="4 x 30"/>
    <n v="79286"/>
    <n v="167009"/>
    <n v="185000"/>
    <n v="185000"/>
    <n v="194000"/>
    <n v="215000"/>
    <n v="236000"/>
    <n v="283000"/>
    <n v="327500"/>
    <n v="332500"/>
    <n v="332500"/>
    <n v="365000"/>
    <n v="420000"/>
    <n v="420000"/>
    <n v="483000"/>
    <n v="497000"/>
    <n v="497000"/>
    <n v="497000"/>
    <n v="596000"/>
    <n v="727000"/>
    <n v="798000"/>
    <n v="915000"/>
    <n v="870000"/>
    <n v="748000"/>
    <n v="834000"/>
    <n v="934000"/>
    <n v="1070000"/>
    <n v="1070000"/>
    <n v="1070000"/>
    <n v="1100000"/>
    <n v="0.03"/>
    <n v="0.51306740027510311"/>
  </r>
  <r>
    <s v="Residential sites - Sydney area"/>
    <s v="Newman St"/>
    <s v="Newtown"/>
    <n v="2042"/>
    <x v="14"/>
    <s v="Dimensions (Metres)"/>
    <s v="4 x 32"/>
    <n v="87900"/>
    <m/>
    <m/>
    <m/>
    <m/>
    <m/>
    <m/>
    <m/>
    <m/>
    <m/>
    <n v="262500"/>
    <n v="339000"/>
    <n v="390000"/>
    <n v="390000"/>
    <n v="448000"/>
    <n v="461000"/>
    <n v="461000"/>
    <n v="461000"/>
    <n v="553000"/>
    <n v="702000"/>
    <n v="771000"/>
    <n v="884000"/>
    <n v="840000"/>
    <n v="722000"/>
    <n v="805000"/>
    <n v="901000"/>
    <n v="1030000"/>
    <n v="1030000"/>
    <n v="1180000"/>
    <n v="1220000"/>
    <n v="0.03"/>
    <n v="0.7378917378917379"/>
  </r>
  <r>
    <s v="Commercial sites - Sydney, Newcastle, Wollongong"/>
    <s v="King St"/>
    <s v="Newtown"/>
    <n v="2042"/>
    <x v="14"/>
    <s v="Frontage (Metres)"/>
    <n v="4.83"/>
    <n v="100000"/>
    <n v="120000"/>
    <n v="138000"/>
    <n v="151000"/>
    <n v="166000"/>
    <n v="182000"/>
    <n v="245000"/>
    <n v="318000"/>
    <n v="347500"/>
    <n v="347500"/>
    <n v="364000"/>
    <n v="364000"/>
    <n v="435000"/>
    <n v="435000"/>
    <n v="435000"/>
    <n v="435000"/>
    <n v="485000"/>
    <n v="519000"/>
    <n v="615000"/>
    <n v="769000"/>
    <n v="1000000"/>
    <n v="1050000"/>
    <n v="1050000"/>
    <n v="850000"/>
    <n v="765000"/>
    <n v="1030000"/>
    <n v="1180000"/>
    <n v="1310000"/>
    <n v="1200000"/>
    <n v="1230000"/>
    <n v="0.03"/>
    <n v="0.59947984395318599"/>
  </r>
  <r>
    <s v="Residential sites - Sydney area"/>
    <s v="Fernbank St"/>
    <s v="Marrickville"/>
    <n v="2204"/>
    <x v="14"/>
    <s v="Dimensions (Metres)"/>
    <s v="6 x 31"/>
    <n v="80000"/>
    <n v="96000"/>
    <n v="110000"/>
    <n v="121000"/>
    <n v="133000"/>
    <n v="152000"/>
    <n v="197000"/>
    <n v="246000"/>
    <n v="270000"/>
    <n v="264000"/>
    <n v="274000"/>
    <n v="274000"/>
    <n v="312000"/>
    <n v="312000"/>
    <n v="343000"/>
    <n v="377000"/>
    <n v="410000"/>
    <n v="443000"/>
    <n v="540000"/>
    <n v="699000"/>
    <n v="824000"/>
    <n v="972000"/>
    <n v="1000000"/>
    <n v="930000"/>
    <n v="990000"/>
    <n v="1190000"/>
    <n v="1260000"/>
    <n v="1200000"/>
    <n v="1300000"/>
    <n v="1360000"/>
    <n v="0.05"/>
    <n v="0.94563662374821178"/>
  </r>
  <r>
    <s v="Commercial sites - Sydney, Newcastle, Wollongong"/>
    <s v="Illawarra Rd"/>
    <s v="Marrickville"/>
    <n v="2204"/>
    <x v="14"/>
    <s v="Frontage (Metres)"/>
    <n v="5.49"/>
    <n v="136000"/>
    <n v="136000"/>
    <n v="136000"/>
    <n v="142616"/>
    <n v="136000"/>
    <n v="136000"/>
    <n v="163000"/>
    <n v="179000"/>
    <n v="195000"/>
    <n v="195000"/>
    <n v="202000"/>
    <n v="230000"/>
    <n v="207000"/>
    <n v="207000"/>
    <n v="227000"/>
    <n v="250000"/>
    <n v="287000"/>
    <n v="295000"/>
    <n v="320000"/>
    <n v="500000"/>
    <n v="697000"/>
    <n v="776000"/>
    <n v="802000"/>
    <n v="721000"/>
    <n v="648000"/>
    <n v="648000"/>
    <n v="839000"/>
    <n v="760000"/>
    <n v="690000"/>
    <n v="718000"/>
    <n v="0.04"/>
    <n v="0.436"/>
  </r>
  <r>
    <s v="Small industrial sites - Sydney, Newcastle, Wollongong"/>
    <s v="Barclay St"/>
    <s v="Marrickville"/>
    <n v="2204"/>
    <x v="14"/>
    <s v="Area (Square Metres)"/>
    <n v="1682"/>
    <n v="440000"/>
    <n v="506000"/>
    <n v="556000"/>
    <n v="611000"/>
    <n v="672000"/>
    <n v="739000"/>
    <n v="849000"/>
    <n v="1100000"/>
    <n v="1150000"/>
    <n v="1260000"/>
    <n v="1320000"/>
    <n v="1320000"/>
    <n v="1420000"/>
    <n v="1420000"/>
    <n v="1420000"/>
    <n v="1420000"/>
    <n v="1490000"/>
    <n v="1490000"/>
    <n v="1490000"/>
    <n v="1570000"/>
    <n v="2110000"/>
    <n v="2530000"/>
    <n v="2960000"/>
    <n v="2960000"/>
    <n v="3250000"/>
    <n v="3860000"/>
    <n v="5080000"/>
    <n v="5340000"/>
    <n v="5760000"/>
    <n v="5760000"/>
    <n v="0"/>
    <n v="2.6687898089171975"/>
  </r>
  <r>
    <s v="Large industrial sites - Sydney, Newcastle, Wollongong"/>
    <s v="Railway Pde"/>
    <s v="Marrickville"/>
    <n v="2204"/>
    <x v="14"/>
    <s v="Area (Hectares)"/>
    <n v="0"/>
    <n v="102162"/>
    <m/>
    <m/>
    <m/>
    <m/>
    <n v="235000"/>
    <n v="270000"/>
    <n v="351000"/>
    <n v="385000"/>
    <n v="431000"/>
    <n v="448000"/>
    <n v="448000"/>
    <n v="479000"/>
    <n v="479000"/>
    <n v="479000"/>
    <n v="479000"/>
    <n v="520000"/>
    <n v="546000"/>
    <n v="546000"/>
    <n v="615000"/>
    <n v="801000"/>
    <n v="881000"/>
    <n v="1040000"/>
    <n v="1140000"/>
    <n v="1250000"/>
    <n v="1480000"/>
    <n v="1950000"/>
    <n v="2050000"/>
    <n v="2210000"/>
    <n v="2210000"/>
    <n v="0"/>
    <n v="2.5934959349593494"/>
  </r>
  <r>
    <s v="Residential sites - Sydney area"/>
    <s v="Elva Ave"/>
    <s v="Killara"/>
    <n v="2071"/>
    <x v="15"/>
    <s v="Dimensions (Metres)"/>
    <s v="15 x 56"/>
    <n v="385000"/>
    <n v="404000"/>
    <n v="424000"/>
    <n v="453000"/>
    <n v="511000"/>
    <n v="562000"/>
    <n v="651000"/>
    <n v="716000"/>
    <n v="758000"/>
    <n v="818000"/>
    <n v="774000"/>
    <n v="800000"/>
    <n v="818000"/>
    <n v="818000"/>
    <n v="870000"/>
    <n v="902000"/>
    <n v="902000"/>
    <n v="930000"/>
    <n v="1040000"/>
    <n v="1330000"/>
    <n v="1470000"/>
    <n v="1750000"/>
    <n v="1750000"/>
    <n v="1610000"/>
    <n v="1750000"/>
    <n v="2310000"/>
    <n v="2870000"/>
    <n v="2750000"/>
    <n v="2800000"/>
    <n v="2970000"/>
    <n v="0.06"/>
    <n v="1.2330827067669172"/>
  </r>
  <r>
    <s v="Residential sites - Sydney area"/>
    <s v="Macarthur Ave"/>
    <s v="Crows Nest"/>
    <n v="2065"/>
    <x v="16"/>
    <s v="Dimensions (Metres)"/>
    <s v="17 x 25"/>
    <n v="203000"/>
    <n v="237000"/>
    <n v="284000"/>
    <n v="298000"/>
    <n v="312000"/>
    <n v="343000"/>
    <n v="377000"/>
    <n v="414000"/>
    <n v="665000"/>
    <n v="665000"/>
    <n v="700000"/>
    <n v="728000"/>
    <n v="800000"/>
    <n v="800000"/>
    <n v="826000"/>
    <n v="863000"/>
    <n v="912000"/>
    <n v="950000"/>
    <n v="1050000"/>
    <n v="1220000"/>
    <n v="1400000"/>
    <n v="1600000"/>
    <n v="1750000"/>
    <n v="1650000"/>
    <n v="1700000"/>
    <n v="2180000"/>
    <n v="2550000"/>
    <n v="2330000"/>
    <n v="2500000"/>
    <n v="2550000"/>
    <n v="0.02"/>
    <n v="1.0901639344262295"/>
  </r>
  <r>
    <s v="Residential sites - Sydney area"/>
    <s v="Bridge St"/>
    <s v="Lane Cove"/>
    <n v="2066"/>
    <x v="16"/>
    <s v="Dimensions (Metres)"/>
    <s v="15 x 40"/>
    <n v="214000"/>
    <n v="235000"/>
    <n v="282000"/>
    <n v="296000"/>
    <n v="340000"/>
    <n v="357000"/>
    <n v="535000"/>
    <n v="535000"/>
    <n v="588000"/>
    <n v="635000"/>
    <n v="670000"/>
    <n v="634000"/>
    <n v="649000"/>
    <n v="649000"/>
    <n v="750000"/>
    <n v="770000"/>
    <n v="770000"/>
    <n v="770000"/>
    <n v="875000"/>
    <n v="1020000"/>
    <n v="1130000"/>
    <n v="1350000"/>
    <n v="1500000"/>
    <n v="1330000"/>
    <n v="1400000"/>
    <n v="1800000"/>
    <n v="2100000"/>
    <n v="1890000"/>
    <n v="2100000"/>
    <n v="2210000"/>
    <n v="0.05"/>
    <n v="1.1666666666666667"/>
  </r>
  <r>
    <s v="Residential sites - Sydney area"/>
    <s v="Coonong St"/>
    <s v="Busby"/>
    <n v="2168"/>
    <x v="17"/>
    <s v="Dimensions (Metres)"/>
    <s v="17 x 34"/>
    <n v="67600"/>
    <n v="67600"/>
    <n v="68900"/>
    <n v="78500"/>
    <n v="88700"/>
    <n v="87500"/>
    <n v="122000"/>
    <n v="176000"/>
    <n v="228000"/>
    <n v="228000"/>
    <n v="212000"/>
    <n v="212000"/>
    <n v="183000"/>
    <n v="183000"/>
    <n v="193000"/>
    <n v="196000"/>
    <n v="205000"/>
    <n v="210000"/>
    <n v="240000"/>
    <n v="300000"/>
    <n v="365000"/>
    <n v="450000"/>
    <n v="450000"/>
    <n v="405000"/>
    <n v="410000"/>
    <n v="470000"/>
    <n v="625000"/>
    <n v="540000"/>
    <n v="600000"/>
    <n v="660000"/>
    <n v="0.1"/>
    <n v="1.2"/>
  </r>
  <r>
    <s v="Residential sites - Sydney area"/>
    <s v="Bond St"/>
    <s v="Mosman"/>
    <n v="2088"/>
    <x v="18"/>
    <s v="Dimensions (Metres)"/>
    <s v="12 x 36"/>
    <n v="300000"/>
    <n v="321000"/>
    <n v="356000"/>
    <n v="409000"/>
    <n v="409000"/>
    <n v="441000"/>
    <n v="551000"/>
    <n v="606000"/>
    <n v="812000"/>
    <n v="852000"/>
    <n v="900000"/>
    <n v="900000"/>
    <n v="925000"/>
    <n v="925000"/>
    <n v="1010000"/>
    <n v="1040000"/>
    <n v="1050000"/>
    <n v="1080000"/>
    <n v="1140000"/>
    <n v="1300000"/>
    <n v="1450000"/>
    <n v="1700000"/>
    <n v="1900000"/>
    <n v="1800000"/>
    <n v="1840000"/>
    <n v="2310000"/>
    <n v="2750000"/>
    <n v="2650000"/>
    <n v="2900000"/>
    <n v="3100000"/>
    <n v="7.0000000000000007E-2"/>
    <n v="1.3846153846153846"/>
  </r>
  <r>
    <s v="Commercial sites - Sydney, Newcastle, Wollongong"/>
    <s v="Military Rd"/>
    <s v="Neutral Bay"/>
    <n v="2089"/>
    <x v="19"/>
    <s v="Frontage (Metres)"/>
    <n v="9.76"/>
    <n v="351000"/>
    <m/>
    <m/>
    <m/>
    <m/>
    <m/>
    <m/>
    <n v="836000"/>
    <n v="877000"/>
    <n v="877000"/>
    <n v="900000"/>
    <n v="901000"/>
    <n v="901000"/>
    <n v="950000"/>
    <n v="986000"/>
    <n v="1010000"/>
    <n v="1050000"/>
    <n v="1110000"/>
    <n v="1200000"/>
    <n v="1200000"/>
    <n v="1399650"/>
    <n v="1520000"/>
    <n v="2240000"/>
    <n v="2240000"/>
    <n v="2080000"/>
    <n v="2240000"/>
    <n v="2550000"/>
    <n v="2650000"/>
    <n v="2550000"/>
    <n v="2720000"/>
    <n v="7.0000000000000007E-2"/>
    <n v="1.2666666666666666"/>
  </r>
  <r>
    <s v="Residential sites - Sydney area"/>
    <s v="Aranda Dr"/>
    <s v="Davidson"/>
    <n v="2085"/>
    <x v="20"/>
    <s v="Dimensions (Metres)"/>
    <s v="23 x 28"/>
    <n v="240000"/>
    <n v="261000"/>
    <n v="287000"/>
    <n v="287000"/>
    <n v="301000"/>
    <n v="346000"/>
    <n v="380000"/>
    <n v="410000"/>
    <n v="430000"/>
    <n v="451000"/>
    <n v="431000"/>
    <n v="495000"/>
    <n v="544000"/>
    <n v="544000"/>
    <n v="586000"/>
    <n v="557000"/>
    <n v="529000"/>
    <n v="540000"/>
    <n v="650000"/>
    <n v="800000"/>
    <n v="910000"/>
    <n v="1050000"/>
    <n v="1050000"/>
    <n v="815000"/>
    <n v="830000"/>
    <n v="1040000"/>
    <n v="1360000"/>
    <n v="1220000"/>
    <n v="1390000"/>
    <n v="1420000"/>
    <n v="0.02"/>
    <n v="0.77500000000000002"/>
  </r>
  <r>
    <s v="Residential sites - Sydney area"/>
    <s v="Addison Rd"/>
    <s v="Manly"/>
    <n v="2095"/>
    <x v="20"/>
    <s v="Dimensions (Metres)"/>
    <s v="11 x 37"/>
    <n v="290000"/>
    <n v="333000"/>
    <n v="382000"/>
    <n v="458000"/>
    <n v="503000"/>
    <n v="553000"/>
    <n v="663000"/>
    <n v="795000"/>
    <n v="954000"/>
    <n v="1190000"/>
    <n v="1200000"/>
    <n v="1240000"/>
    <n v="1290000"/>
    <n v="1290000"/>
    <n v="1310000"/>
    <n v="1330000"/>
    <n v="1350000"/>
    <n v="1250000"/>
    <n v="1710000"/>
    <n v="2120000"/>
    <n v="2450000"/>
    <n v="3000000"/>
    <n v="3000000"/>
    <n v="2530000"/>
    <n v="2780000"/>
    <n v="3600000"/>
    <n v="4100000"/>
    <n v="4100000"/>
    <n v="4600000"/>
    <n v="5000000"/>
    <n v="0.09"/>
    <n v="1.3584905660377358"/>
  </r>
  <r>
    <s v="Small industrial sites - Sydney, Newcastle, Wollongong"/>
    <s v="Boola Pl"/>
    <s v="Cromer"/>
    <n v="2099"/>
    <x v="20"/>
    <s v="Area (Square Metres)"/>
    <n v="1112"/>
    <n v="377000"/>
    <n v="377000"/>
    <n v="414000"/>
    <n v="434000"/>
    <n v="455000"/>
    <n v="500000"/>
    <n v="560000"/>
    <n v="616000"/>
    <n v="646000"/>
    <n v="678000"/>
    <n v="685000"/>
    <n v="711000"/>
    <n v="751000"/>
    <n v="751000"/>
    <n v="774000"/>
    <n v="805000"/>
    <n v="684000"/>
    <n v="684000"/>
    <n v="718000"/>
    <n v="718000"/>
    <n v="740000"/>
    <n v="925000"/>
    <n v="925000"/>
    <n v="1000000"/>
    <n v="1000000"/>
    <n v="1120000"/>
    <n v="1420000"/>
    <n v="1750000"/>
    <n v="2100000"/>
    <n v="2100000"/>
    <n v="0"/>
    <n v="1.924791086350975"/>
  </r>
  <r>
    <s v="Small industrial sites - Sydney, Newcastle, Wollongong"/>
    <s v="Villiers Pl"/>
    <s v="Cromer"/>
    <n v="2099"/>
    <x v="20"/>
    <s v="Area (Square Metres)"/>
    <n v="1486"/>
    <n v="402000"/>
    <m/>
    <m/>
    <m/>
    <m/>
    <m/>
    <m/>
    <m/>
    <m/>
    <m/>
    <n v="765000"/>
    <n v="956000"/>
    <n v="1195000"/>
    <n v="1190000"/>
    <n v="1230000"/>
    <n v="1280000"/>
    <n v="700000"/>
    <n v="700000"/>
    <n v="735000"/>
    <n v="735000"/>
    <n v="800000"/>
    <n v="1000000"/>
    <n v="1000000"/>
    <n v="1080000"/>
    <n v="1080000"/>
    <n v="1200000"/>
    <n v="1520000"/>
    <n v="1870000"/>
    <n v="2240000"/>
    <n v="2240000"/>
    <n v="0"/>
    <n v="2.0476190476190474"/>
  </r>
  <r>
    <s v="Small industrial sites - Sydney, Newcastle, Wollongong"/>
    <s v="Cross St"/>
    <s v="Brookvale"/>
    <n v="2100"/>
    <x v="20"/>
    <s v="Area (Square Metres)"/>
    <n v="923"/>
    <n v="297000"/>
    <n v="332000"/>
    <n v="365000"/>
    <n v="383000"/>
    <n v="421000"/>
    <n v="463000"/>
    <n v="532000"/>
    <n v="585000"/>
    <n v="643000"/>
    <n v="707000"/>
    <n v="910000"/>
    <n v="960000"/>
    <n v="912000"/>
    <n v="912000"/>
    <n v="912000"/>
    <n v="958000"/>
    <n v="958000"/>
    <n v="958000"/>
    <n v="958000"/>
    <n v="958000"/>
    <n v="978000"/>
    <n v="978000"/>
    <n v="1130000"/>
    <n v="1220000"/>
    <n v="1180000"/>
    <n v="1400000"/>
    <n v="1700000"/>
    <n v="1960000"/>
    <n v="2270000"/>
    <n v="2270000"/>
    <n v="0"/>
    <n v="1.3695198329853862"/>
  </r>
  <r>
    <s v="Commercial sites - Sydney, Newcastle, Wollongong"/>
    <s v="Pacific Pde"/>
    <s v="Dee Why"/>
    <n v="2099"/>
    <x v="20"/>
    <s v="Frontage (Metres)"/>
    <n v="15.24"/>
    <n v="433000"/>
    <n v="491000"/>
    <n v="491000"/>
    <n v="540000"/>
    <n v="866000"/>
    <n v="952000"/>
    <n v="1090000"/>
    <n v="1250000"/>
    <n v="1250000"/>
    <n v="1370000"/>
    <n v="1475000"/>
    <n v="1475000"/>
    <n v="1327000"/>
    <n v="1330000"/>
    <n v="1330000"/>
    <n v="1330000"/>
    <n v="1330000"/>
    <n v="1330000"/>
    <n v="1330000"/>
    <n v="1530000"/>
    <n v="1750000"/>
    <n v="1750000"/>
    <n v="2090000"/>
    <n v="2300000"/>
    <n v="2200000"/>
    <n v="2400000"/>
    <n v="2680000"/>
    <n v="2780000"/>
    <n v="2800000"/>
    <n v="2950000"/>
    <n v="0.05"/>
    <n v="0.92810457516339873"/>
  </r>
  <r>
    <s v="Residential sites - Sydney area"/>
    <s v="Jeanette Ave"/>
    <s v="Mona Vale"/>
    <n v="2103"/>
    <x v="20"/>
    <s v="Dimensions (Metres)"/>
    <s v="19 x 37"/>
    <n v="223000"/>
    <n v="245000"/>
    <n v="294000"/>
    <n v="323000"/>
    <n v="339000"/>
    <n v="372000"/>
    <n v="390000"/>
    <n v="429000"/>
    <n v="450000"/>
    <n v="450000"/>
    <n v="472000"/>
    <n v="525000"/>
    <n v="604000"/>
    <n v="604000"/>
    <n v="628000"/>
    <n v="628000"/>
    <n v="647000"/>
    <n v="660000"/>
    <n v="730000"/>
    <n v="860000"/>
    <n v="945000"/>
    <n v="1120000"/>
    <n v="1120000"/>
    <n v="905000"/>
    <n v="905000"/>
    <n v="1130000"/>
    <n v="1400000"/>
    <n v="1310000"/>
    <n v="1440000"/>
    <n v="1480000"/>
    <n v="0.03"/>
    <n v="0.72093023255813948"/>
  </r>
  <r>
    <s v="Hobby farms and home sites - Sydney area"/>
    <s v="Cooyong Rd"/>
    <s v="Terrey Hills"/>
    <n v="2084"/>
    <x v="20"/>
    <s v="Area (Hectares)"/>
    <n v="1.8"/>
    <n v="543000"/>
    <m/>
    <m/>
    <m/>
    <m/>
    <m/>
    <m/>
    <m/>
    <m/>
    <n v="1330000"/>
    <n v="1330000"/>
    <n v="1463000"/>
    <n v="1540000"/>
    <n v="1460000"/>
    <n v="1660000"/>
    <n v="2000000"/>
    <n v="1800000"/>
    <n v="1800000"/>
    <n v="1840000"/>
    <n v="2280000"/>
    <n v="2280000"/>
    <n v="2630000"/>
    <n v="2890000"/>
    <n v="2990000"/>
    <n v="2990000"/>
    <n v="3820000"/>
    <n v="4580000"/>
    <n v="4880000"/>
    <n v="5570000"/>
    <n v="5800000"/>
    <n v="0.04"/>
    <n v="1.5438596491228069"/>
  </r>
  <r>
    <s v="Residential sites - Sydney area"/>
    <s v="Naranghi Ave"/>
    <s v="Telopea"/>
    <n v="2117"/>
    <x v="21"/>
    <s v="Dimensions (Metres)"/>
    <s v="15 x 41"/>
    <n v="167000"/>
    <m/>
    <m/>
    <m/>
    <m/>
    <m/>
    <n v="335000"/>
    <n v="405000"/>
    <n v="460000"/>
    <n v="430000"/>
    <n v="415000"/>
    <n v="431000"/>
    <n v="442000"/>
    <n v="449000"/>
    <n v="471000"/>
    <n v="471000"/>
    <n v="480000"/>
    <n v="528000"/>
    <n v="628000"/>
    <n v="838000"/>
    <n v="912000"/>
    <n v="1080000"/>
    <n v="1130000"/>
    <n v="1000000"/>
    <n v="1070000"/>
    <n v="1300000"/>
    <n v="1600000"/>
    <n v="1460000"/>
    <n v="1540000"/>
    <n v="1620000"/>
    <n v="0.05"/>
    <n v="0.93317422434367536"/>
  </r>
  <r>
    <s v="Commercial sites - Sydney, Newcastle, Wollongong"/>
    <s v="Church St"/>
    <s v="Parramatta"/>
    <n v="2150"/>
    <x v="21"/>
    <s v="Frontage (Metres)"/>
    <n v="6.78"/>
    <n v="260000"/>
    <n v="260000"/>
    <n v="260000"/>
    <n v="260000"/>
    <n v="342000"/>
    <n v="342000"/>
    <n v="342000"/>
    <n v="385000"/>
    <n v="410000"/>
    <n v="445000"/>
    <n v="445000"/>
    <n v="485000"/>
    <n v="534000"/>
    <n v="534000"/>
    <n v="534000"/>
    <n v="587000"/>
    <n v="680000"/>
    <n v="680000"/>
    <n v="685000"/>
    <n v="855000"/>
    <n v="904000"/>
    <n v="1040000"/>
    <n v="1200000"/>
    <n v="1320000"/>
    <n v="1180000"/>
    <n v="1180000"/>
    <n v="2350000"/>
    <n v="2470000"/>
    <n v="2560000"/>
    <n v="2560000"/>
    <n v="0"/>
    <n v="1.9941520467836258"/>
  </r>
  <r>
    <s v="Large industrial sites - Sydney, Newcastle, Wollongong"/>
    <s v="Briens Rd"/>
    <s v="Northmead"/>
    <n v="2152"/>
    <x v="21"/>
    <s v="Area (Hectares)"/>
    <n v="3.7"/>
    <n v="3100000"/>
    <n v="3560000"/>
    <n v="4090000"/>
    <n v="4090000"/>
    <n v="4490000"/>
    <n v="4800000"/>
    <n v="5100000"/>
    <n v="5900000"/>
    <n v="6700000"/>
    <n v="7800000"/>
    <n v="7800000"/>
    <n v="7800000"/>
    <n v="8120000"/>
    <n v="8120000"/>
    <n v="8120000"/>
    <n v="8120000"/>
    <n v="8120000"/>
    <n v="8120000"/>
    <n v="8350000"/>
    <n v="8750000"/>
    <n v="9500000"/>
    <n v="10500000"/>
    <n v="12300000"/>
    <n v="13000000"/>
    <n v="13200000"/>
    <n v="18200000"/>
    <n v="27000000"/>
    <n v="29700000"/>
    <n v="30900000"/>
    <n v="32500000"/>
    <n v="0.05"/>
    <n v="2.7142857142857144"/>
  </r>
  <r>
    <s v="Residential sites - Sydney area"/>
    <s v="Carole Ave"/>
    <s v="Baulkham Hills"/>
    <n v="2153"/>
    <x v="21"/>
    <s v="Dimensions (Metres)"/>
    <s v="20 x 34"/>
    <n v="109000"/>
    <n v="114000"/>
    <n v="14200"/>
    <n v="156000"/>
    <n v="187000"/>
    <n v="198000"/>
    <n v="244000"/>
    <n v="298000"/>
    <n v="360000"/>
    <n v="340000"/>
    <n v="325000"/>
    <n v="311000"/>
    <n v="321000"/>
    <n v="321000"/>
    <n v="340000"/>
    <n v="360000"/>
    <n v="367000"/>
    <n v="382000"/>
    <n v="490000"/>
    <n v="661000"/>
    <n v="695000"/>
    <n v="834000"/>
    <n v="750000"/>
    <n v="650000"/>
    <n v="715000"/>
    <n v="860000"/>
    <n v="1050000"/>
    <n v="970000"/>
    <n v="1080000"/>
    <n v="1190000"/>
    <n v="0.1"/>
    <n v="0.80030257186081699"/>
  </r>
  <r>
    <s v="Residential sites - Sydney area"/>
    <s v="Marconi St"/>
    <s v="Winston Hills"/>
    <n v="2153"/>
    <x v="21"/>
    <s v="Dimensions (Metres)"/>
    <s v="15 x 37"/>
    <n v="116000"/>
    <n v="133000"/>
    <n v="159000"/>
    <n v="166000"/>
    <n v="199000"/>
    <n v="199000"/>
    <n v="228000"/>
    <n v="280000"/>
    <n v="315000"/>
    <n v="315000"/>
    <n v="284000"/>
    <n v="284000"/>
    <n v="290000"/>
    <n v="290000"/>
    <n v="319000"/>
    <n v="335000"/>
    <n v="342000"/>
    <n v="366000"/>
    <n v="435000"/>
    <n v="575000"/>
    <n v="625000"/>
    <n v="725000"/>
    <n v="665000"/>
    <n v="586000"/>
    <n v="645000"/>
    <n v="780000"/>
    <n v="1030000"/>
    <n v="980000"/>
    <n v="1040000"/>
    <n v="1080000"/>
    <n v="0.04"/>
    <n v="0.87826086956521743"/>
  </r>
  <r>
    <s v="Residential sites - Sydney area"/>
    <s v="Challis St"/>
    <s v="Randwick"/>
    <n v="2031"/>
    <x v="22"/>
    <s v="Dimensions (Metres)"/>
    <s v="10 x 28"/>
    <n v="288000"/>
    <n v="331000"/>
    <n v="331000"/>
    <n v="350000"/>
    <n v="380000"/>
    <n v="405000"/>
    <n v="460000"/>
    <n v="560000"/>
    <n v="610000"/>
    <n v="750000"/>
    <n v="750000"/>
    <n v="787000"/>
    <n v="849000"/>
    <n v="849000"/>
    <n v="1040000"/>
    <n v="1070000"/>
    <n v="1030000"/>
    <n v="1050000"/>
    <n v="1250000"/>
    <n v="1550000"/>
    <n v="1600000"/>
    <n v="1850000"/>
    <n v="1900000"/>
    <n v="1770000"/>
    <n v="1870000"/>
    <n v="2390000"/>
    <n v="2890000"/>
    <n v="2600000"/>
    <n v="3000000"/>
    <n v="3000000"/>
    <n v="0"/>
    <n v="0.93548387096774188"/>
  </r>
  <r>
    <s v="Small industrial sites - Sydney, Newcastle, Wollongong"/>
    <s v="Batt St"/>
    <s v="Jamisontown"/>
    <n v="2750"/>
    <x v="22"/>
    <s v="Area (Square Metres)"/>
    <n v="2642"/>
    <n v="225000"/>
    <n v="242000"/>
    <n v="251000"/>
    <n v="251000"/>
    <n v="327000"/>
    <n v="327000"/>
    <n v="359000"/>
    <n v="412000"/>
    <n v="535000"/>
    <n v="668000"/>
    <n v="701000"/>
    <n v="785000"/>
    <n v="785000"/>
    <n v="715000"/>
    <n v="715000"/>
    <n v="715000"/>
    <n v="858000"/>
    <n v="858000"/>
    <n v="875000"/>
    <n v="934000"/>
    <n v="1120000"/>
    <n v="1180000"/>
    <n v="1350000"/>
    <n v="1350000"/>
    <n v="1500000"/>
    <n v="2370000"/>
    <n v="2820000"/>
    <n v="2820000"/>
    <n v="3020000"/>
    <n v="3020000"/>
    <n v="0"/>
    <n v="2.2334047109207709"/>
  </r>
  <r>
    <s v="Residential sites - Sydney area"/>
    <s v="Cooper St"/>
    <s v="Penrith"/>
    <n v="2750"/>
    <x v="22"/>
    <s v="Dimensions (Metres)"/>
    <s v="16 x 37"/>
    <n v="56100"/>
    <m/>
    <m/>
    <m/>
    <m/>
    <m/>
    <m/>
    <n v="135000"/>
    <n v="170000"/>
    <n v="154000"/>
    <n v="160000"/>
    <n v="186000"/>
    <n v="186000"/>
    <n v="201000"/>
    <n v="201000"/>
    <n v="195000"/>
    <n v="195000"/>
    <n v="200000"/>
    <n v="220000"/>
    <n v="297000"/>
    <n v="300000"/>
    <n v="366000"/>
    <n v="366000"/>
    <n v="366000"/>
    <n v="409000"/>
    <n v="489000"/>
    <n v="550000"/>
    <n v="475000"/>
    <n v="550000"/>
    <n v="625000"/>
    <n v="0.14000000000000001"/>
    <n v="1.1043771043771045"/>
  </r>
  <r>
    <s v="Commercial sites - Sydney, Newcastle, Wollongong"/>
    <s v="High St"/>
    <s v="Penrith"/>
    <n v="2750"/>
    <x v="22"/>
    <s v="Frontage (Metres)"/>
    <n v="7.32"/>
    <n v="544000"/>
    <n v="544000"/>
    <n v="489000"/>
    <n v="489000"/>
    <n v="464000"/>
    <n v="464000"/>
    <n v="464000"/>
    <n v="464000"/>
    <n v="510000"/>
    <n v="566000"/>
    <n v="566000"/>
    <n v="594000"/>
    <n v="561000"/>
    <n v="561000"/>
    <n v="565000"/>
    <n v="565000"/>
    <n v="565000"/>
    <n v="565000"/>
    <n v="576000"/>
    <n v="625000"/>
    <n v="719000"/>
    <n v="755000"/>
    <n v="793000"/>
    <n v="793000"/>
    <n v="713000"/>
    <n v="713000"/>
    <n v="1220000"/>
    <n v="1340000"/>
    <n v="1380000"/>
    <n v="1550000"/>
    <n v="0.12"/>
    <n v="1.48"/>
  </r>
  <r>
    <s v="Hobby farms and home sites - Sydney area"/>
    <s v="Castle Rd"/>
    <s v="Orchard Hills"/>
    <n v="2748"/>
    <x v="22"/>
    <s v="Area (Hectares)"/>
    <n v="1.2"/>
    <n v="127000"/>
    <m/>
    <m/>
    <m/>
    <m/>
    <m/>
    <m/>
    <m/>
    <m/>
    <n v="539000"/>
    <n v="539000"/>
    <n v="539000"/>
    <n v="539000"/>
    <n v="539000"/>
    <n v="539000"/>
    <n v="539000"/>
    <n v="539000"/>
    <n v="539000"/>
    <n v="577000"/>
    <n v="800000"/>
    <n v="980000"/>
    <n v="1110000"/>
    <n v="1070000"/>
    <n v="1070000"/>
    <n v="1090000"/>
    <n v="2430000"/>
    <n v="3590000"/>
    <n v="3800000"/>
    <n v="3420000"/>
    <n v="3500000"/>
    <n v="0.02"/>
    <n v="3.375"/>
  </r>
  <r>
    <s v="Residential sites - Sydney area"/>
    <s v="Holland St"/>
    <s v="Chatswood"/>
    <n v="2067"/>
    <x v="23"/>
    <s v="Dimensions (Metres)"/>
    <s v="15 x 41"/>
    <n v="333000"/>
    <n v="366000"/>
    <n v="409000"/>
    <n v="409000"/>
    <n v="449000"/>
    <n v="449000"/>
    <n v="493000"/>
    <n v="640000"/>
    <n v="704000"/>
    <n v="633000"/>
    <n v="601000"/>
    <n v="637000"/>
    <n v="686000"/>
    <n v="686000"/>
    <n v="745000"/>
    <n v="764000"/>
    <n v="793000"/>
    <n v="818000"/>
    <n v="1150000"/>
    <n v="1550000"/>
    <n v="1570000"/>
    <n v="1880000"/>
    <n v="1880000"/>
    <n v="1550000"/>
    <n v="1670000"/>
    <n v="2160000"/>
    <n v="2620000"/>
    <n v="2500000"/>
    <n v="2690000"/>
    <n v="2830000"/>
    <n v="0.05"/>
    <n v="0.82580645161290323"/>
  </r>
  <r>
    <s v="Commercial sites - Sydney, Newcastle, Wollongong"/>
    <s v="Victoria Ave"/>
    <s v="Chatswood"/>
    <n v="2067"/>
    <x v="23"/>
    <s v="Frontage (Metres)"/>
    <n v="6.1"/>
    <n v="1290000"/>
    <m/>
    <m/>
    <m/>
    <m/>
    <m/>
    <n v="1590000"/>
    <n v="1590000"/>
    <n v="1590000"/>
    <n v="1700000"/>
    <n v="1700000"/>
    <n v="1700000"/>
    <n v="1780000"/>
    <n v="1960000"/>
    <n v="2220000"/>
    <n v="2570000"/>
    <n v="2570000"/>
    <n v="2670000"/>
    <n v="3840000"/>
    <n v="4420000"/>
    <n v="4420000"/>
    <n v="4730000"/>
    <n v="4730000"/>
    <n v="4730000"/>
    <n v="4020000"/>
    <n v="4400000"/>
    <n v="5000000"/>
    <n v="5660000"/>
    <n v="5660000"/>
    <n v="5660000"/>
    <n v="0"/>
    <n v="0.28054298642533937"/>
  </r>
  <r>
    <s v="Residential sites - Sydney area"/>
    <s v="Gladstone Ave"/>
    <s v="Ryde"/>
    <n v="2112"/>
    <x v="24"/>
    <s v="Dimensions (Metres)"/>
    <s v="21 x 26"/>
    <n v="159000"/>
    <n v="174000"/>
    <n v="217000"/>
    <n v="260000"/>
    <n v="286000"/>
    <n v="286000"/>
    <n v="345000"/>
    <n v="420000"/>
    <n v="450000"/>
    <n v="450000"/>
    <n v="450000"/>
    <n v="485000"/>
    <n v="495000"/>
    <n v="495000"/>
    <n v="619000"/>
    <n v="588000"/>
    <n v="588000"/>
    <n v="641000"/>
    <n v="690000"/>
    <n v="900000"/>
    <n v="990000"/>
    <n v="1150000"/>
    <n v="1150000"/>
    <n v="955000"/>
    <n v="1060000"/>
    <n v="1320000"/>
    <n v="1660000"/>
    <n v="1600000"/>
    <n v="1680000"/>
    <n v="1800000"/>
    <n v="7.0000000000000007E-2"/>
    <n v="1"/>
  </r>
  <r>
    <s v="Large industrial sites - Sydney, Newcastle, Wollongong"/>
    <s v="Talavera Rd"/>
    <s v="Macquarie Park"/>
    <n v="2113"/>
    <x v="24"/>
    <s v="Area (Hectares)"/>
    <n v="1"/>
    <n v="4500000"/>
    <m/>
    <m/>
    <m/>
    <m/>
    <m/>
    <m/>
    <m/>
    <m/>
    <n v="4750000"/>
    <n v="5220000"/>
    <n v="5890000"/>
    <n v="5890000"/>
    <n v="5890000"/>
    <n v="5890000"/>
    <n v="5200000"/>
    <n v="4420000"/>
    <n v="4150000"/>
    <n v="4290000"/>
    <n v="4310000"/>
    <n v="4750000"/>
    <n v="5556600"/>
    <n v="5710000"/>
    <n v="5810000"/>
    <n v="4930000"/>
    <n v="5750000"/>
    <n v="9250000"/>
    <n v="9690000"/>
    <n v="11300000"/>
    <n v="10700000"/>
    <n v="-0.05"/>
    <n v="1.4825986078886311"/>
  </r>
  <r>
    <s v="Commercial sites - Sydney, Newcastle, Wollongong"/>
    <s v="George St"/>
    <s v="Sydney"/>
    <n v="2000"/>
    <x v="25"/>
    <s v="Frontage (Metres)"/>
    <n v="20.59"/>
    <n v="9975000"/>
    <n v="9975000"/>
    <n v="9975000"/>
    <n v="9500000"/>
    <n v="9500000"/>
    <n v="9500000"/>
    <n v="9950000"/>
    <n v="9950000"/>
    <n v="9950000"/>
    <n v="10900000"/>
    <n v="11400000"/>
    <n v="13700000"/>
    <n v="12000000"/>
    <n v="12000000"/>
    <n v="13200000"/>
    <n v="13800000"/>
    <n v="14400000"/>
    <n v="14400000"/>
    <n v="15100000"/>
    <n v="16600000"/>
    <n v="17500000"/>
    <n v="19500000"/>
    <n v="23300000"/>
    <n v="24400000"/>
    <n v="20700000"/>
    <n v="20700000"/>
    <n v="24400000"/>
    <n v="25800000"/>
    <n v="26800000"/>
    <n v="26800000"/>
    <n v="0"/>
    <n v="0.61445783132530118"/>
  </r>
  <r>
    <s v="Residential sites - Sydney area"/>
    <s v="Wattle Rd"/>
    <s v="Jannali"/>
    <n v="2226"/>
    <x v="25"/>
    <s v="Dimensions (Metres)"/>
    <s v="14 x 43"/>
    <n v="142000"/>
    <n v="156000"/>
    <n v="179000"/>
    <n v="214000"/>
    <n v="235000"/>
    <n v="246000"/>
    <n v="282000"/>
    <n v="332000"/>
    <n v="395000"/>
    <n v="395000"/>
    <n v="375000"/>
    <n v="393000"/>
    <n v="400000"/>
    <n v="400000"/>
    <n v="400000"/>
    <n v="428000"/>
    <n v="450000"/>
    <n v="470000"/>
    <n v="600000"/>
    <n v="720000"/>
    <n v="720000"/>
    <n v="775000"/>
    <n v="775000"/>
    <n v="699000"/>
    <n v="724000"/>
    <n v="944000"/>
    <n v="1020000"/>
    <n v="999000"/>
    <n v="1100000"/>
    <n v="1100000"/>
    <n v="0"/>
    <n v="0.52777777777777779"/>
  </r>
  <r>
    <s v="Residential sites - Sydney area"/>
    <s v="Edward Ave"/>
    <s v="Miranda"/>
    <n v="2228"/>
    <x v="25"/>
    <s v="Dimensions (Metres)"/>
    <s v="15 x 37"/>
    <n v="192000"/>
    <n v="201000"/>
    <n v="221000"/>
    <n v="256000"/>
    <n v="281000"/>
    <n v="295000"/>
    <n v="336000"/>
    <n v="386000"/>
    <n v="459000"/>
    <n v="459000"/>
    <n v="436000"/>
    <n v="436000"/>
    <n v="436000"/>
    <n v="436000"/>
    <n v="479000"/>
    <n v="517000"/>
    <n v="523000"/>
    <n v="562000"/>
    <n v="678000"/>
    <n v="774000"/>
    <n v="774000"/>
    <n v="850000"/>
    <n v="850000"/>
    <n v="775000"/>
    <n v="825000"/>
    <n v="1050000"/>
    <n v="1170000"/>
    <n v="1110000"/>
    <n v="1200000"/>
    <n v="1210000"/>
    <n v="0.01"/>
    <n v="0.56330749354005172"/>
  </r>
  <r>
    <s v="Commercial sites - Sydney, Newcastle, Wollongong"/>
    <s v="Denman Ave"/>
    <s v="Caringbah"/>
    <n v="2229"/>
    <x v="25"/>
    <s v="Frontage (Metres)"/>
    <n v="23.99"/>
    <n v="244000"/>
    <m/>
    <m/>
    <m/>
    <m/>
    <m/>
    <n v="350000"/>
    <n v="455000"/>
    <n v="575000"/>
    <n v="630000"/>
    <n v="630000"/>
    <n v="700000"/>
    <n v="765000"/>
    <n v="765000"/>
    <n v="765000"/>
    <n v="800000"/>
    <n v="840000"/>
    <n v="840000"/>
    <n v="840000"/>
    <n v="967000"/>
    <n v="1010000"/>
    <n v="1150000"/>
    <n v="1340000"/>
    <n v="1340000"/>
    <n v="1200000"/>
    <n v="1310000"/>
    <n v="1420000"/>
    <n v="1490000"/>
    <n v="1490000"/>
    <n v="1400000"/>
    <n v="-0.06"/>
    <n v="0.44777662874870733"/>
  </r>
  <r>
    <s v="Small industrial sites - Sydney, Newcastle, Wollongong"/>
    <s v="Resolution Dr"/>
    <s v="Caringbah"/>
    <n v="2229"/>
    <x v="25"/>
    <s v="Area (Square Metres)"/>
    <n v="1750"/>
    <n v="330232"/>
    <n v="363158"/>
    <n v="417389"/>
    <n v="460000"/>
    <n v="505000"/>
    <n v="550000"/>
    <n v="600000"/>
    <n v="780000"/>
    <n v="875000"/>
    <n v="960000"/>
    <n v="960000"/>
    <n v="1050000"/>
    <n v="1050000"/>
    <n v="1050000"/>
    <n v="1050000"/>
    <n v="1050000"/>
    <n v="1050000"/>
    <n v="1050000"/>
    <n v="1050000"/>
    <n v="1150000"/>
    <n v="1150000"/>
    <n v="1300000"/>
    <n v="1400000"/>
    <n v="1650000"/>
    <n v="1650000"/>
    <n v="1840000"/>
    <n v="2200000"/>
    <n v="2400000"/>
    <n v="2640000"/>
    <n v="2790000"/>
    <n v="0.06"/>
    <n v="1.4260869565217391"/>
  </r>
  <r>
    <s v="Large industrial sites - Sydney, Newcastle, Wollongong"/>
    <s v="Cawarra Rd"/>
    <s v="Caringbah"/>
    <n v="2229"/>
    <x v="25"/>
    <s v="Area (Hectares)"/>
    <n v="0.3"/>
    <n v="510936"/>
    <n v="601000"/>
    <n v="683000"/>
    <n v="750000"/>
    <n v="904000"/>
    <n v="993000"/>
    <n v="1140000"/>
    <n v="1480000"/>
    <n v="1570000"/>
    <n v="1670000"/>
    <n v="1670000"/>
    <n v="1860000"/>
    <n v="2050000"/>
    <n v="2050000"/>
    <n v="2050000"/>
    <n v="2050000"/>
    <n v="2050000"/>
    <n v="2050000"/>
    <n v="2050000"/>
    <n v="2270000"/>
    <n v="2450000"/>
    <n v="2770000"/>
    <n v="3270000"/>
    <n v="3270000"/>
    <n v="3270000"/>
    <n v="4050000"/>
    <n v="5490000"/>
    <n v="5900000"/>
    <n v="6500000"/>
    <n v="6500000"/>
    <n v="0"/>
    <n v="1.8634361233480177"/>
  </r>
  <r>
    <s v="Residential sites - Sydney area"/>
    <s v="Harbour St"/>
    <s v="Cronulla"/>
    <n v="2230"/>
    <x v="25"/>
    <s v="Dimensions (Metres)"/>
    <s v="20 x 29"/>
    <n v="302000"/>
    <n v="332000"/>
    <n v="365000"/>
    <n v="438000"/>
    <n v="481000"/>
    <n v="529000"/>
    <n v="597000"/>
    <n v="698000"/>
    <n v="774000"/>
    <n v="800000"/>
    <n v="800000"/>
    <n v="825000"/>
    <n v="850000"/>
    <n v="850000"/>
    <n v="980000"/>
    <n v="980000"/>
    <n v="940000"/>
    <n v="940000"/>
    <n v="1200000"/>
    <n v="1450000"/>
    <n v="1450000"/>
    <n v="1530000"/>
    <n v="1600000"/>
    <n v="1500000"/>
    <n v="1630000"/>
    <n v="2290000"/>
    <n v="2620000"/>
    <n v="2480000"/>
    <n v="2650000"/>
    <n v="2610000"/>
    <n v="-0.02"/>
    <n v="0.8"/>
  </r>
  <r>
    <s v="Residential sites - Sydney area"/>
    <s v="Naranga Ave"/>
    <s v="Engadine"/>
    <n v="2233"/>
    <x v="25"/>
    <s v="Dimensions (Metres)"/>
    <s v="15 x 37"/>
    <n v="126000"/>
    <n v="138000"/>
    <n v="158000"/>
    <n v="189000"/>
    <n v="207000"/>
    <n v="217000"/>
    <n v="260000"/>
    <n v="299000"/>
    <n v="322000"/>
    <n v="338000"/>
    <n v="321000"/>
    <n v="321000"/>
    <n v="325000"/>
    <n v="325000"/>
    <n v="375000"/>
    <n v="408000"/>
    <n v="408000"/>
    <n v="450000"/>
    <n v="515000"/>
    <n v="621000"/>
    <n v="625000"/>
    <n v="660000"/>
    <n v="640000"/>
    <n v="574000"/>
    <n v="599000"/>
    <n v="739000"/>
    <n v="824000"/>
    <n v="785000"/>
    <n v="850000"/>
    <n v="870000"/>
    <n v="0.02"/>
    <n v="0.40096618357487923"/>
  </r>
  <r>
    <s v="Residential sites - Sydney area"/>
    <s v="Harris St"/>
    <s v="Pyrmont"/>
    <n v="2009"/>
    <x v="26"/>
    <s v="Dimensions (Metres)"/>
    <s v="4 x 25"/>
    <n v="85700"/>
    <m/>
    <m/>
    <m/>
    <m/>
    <n v="180000"/>
    <n v="187500"/>
    <n v="232500"/>
    <n v="270000"/>
    <n v="270000"/>
    <n v="275000"/>
    <n v="325000"/>
    <n v="350000"/>
    <n v="350000"/>
    <n v="399000"/>
    <n v="419000"/>
    <n v="461000"/>
    <n v="452000"/>
    <n v="533000"/>
    <n v="644000"/>
    <n v="739000"/>
    <n v="825000"/>
    <n v="867000"/>
    <n v="778000"/>
    <n v="789000"/>
    <n v="852000"/>
    <n v="1100000"/>
    <n v="960000"/>
    <n v="1000000"/>
    <n v="1000000"/>
    <n v="0"/>
    <n v="0.55279503105590067"/>
  </r>
  <r>
    <s v="Small industrial sites - Sydney, Newcastle, Wollongong"/>
    <s v="Huntley St"/>
    <s v="Alexandria"/>
    <n v="2015"/>
    <x v="26"/>
    <s v="Area (Square Metres)"/>
    <n v="4041"/>
    <n v="934000"/>
    <n v="1120000"/>
    <n v="1400000"/>
    <n v="1540000"/>
    <n v="1700000"/>
    <n v="1700000"/>
    <n v="1870000"/>
    <n v="2090000"/>
    <n v="2350000"/>
    <n v="2510000"/>
    <n v="2860000"/>
    <n v="4720000"/>
    <n v="3890000"/>
    <n v="3890000"/>
    <n v="4050000"/>
    <n v="4050000"/>
    <n v="4050000"/>
    <n v="3890000"/>
    <n v="4080000"/>
    <n v="4690000"/>
    <n v="5730000"/>
    <n v="6370000"/>
    <n v="7000000"/>
    <n v="7000000"/>
    <n v="7490000"/>
    <n v="12100000"/>
    <n v="13800000"/>
    <n v="14500000"/>
    <n v="18200000"/>
    <n v="15100000"/>
    <n v="-0.17"/>
    <n v="2.2196162046908317"/>
  </r>
  <r>
    <s v="Residential sites - Sydney area"/>
    <s v="Pitt St"/>
    <s v="Redfern"/>
    <n v="2016"/>
    <x v="26"/>
    <s v="Dimensions (Metres)"/>
    <s v="5 x 26"/>
    <n v="89000"/>
    <n v="133500"/>
    <n v="139500"/>
    <n v="153000"/>
    <n v="155000"/>
    <n v="155000"/>
    <n v="164000"/>
    <n v="207500"/>
    <n v="235000"/>
    <n v="249500"/>
    <n v="249500"/>
    <n v="277000"/>
    <n v="375000"/>
    <n v="375000"/>
    <n v="431000"/>
    <n v="453000"/>
    <n v="476000"/>
    <n v="495000"/>
    <n v="585000"/>
    <n v="702000"/>
    <n v="771000"/>
    <n v="868000"/>
    <n v="911000"/>
    <n v="819000"/>
    <n v="891000"/>
    <n v="1050000"/>
    <n v="1210000"/>
    <n v="1110000"/>
    <n v="1180000"/>
    <n v="1240000"/>
    <n v="0.05"/>
    <n v="0.76638176638176636"/>
  </r>
  <r>
    <s v="Residential sites - Sydney area"/>
    <s v="Boundary St"/>
    <s v="Paddington"/>
    <n v="2021"/>
    <x v="26"/>
    <s v="Dimensions (Metres)"/>
    <s v="5 x 26"/>
    <n v="148000"/>
    <m/>
    <m/>
    <m/>
    <m/>
    <m/>
    <m/>
    <n v="298000"/>
    <n v="315000"/>
    <n v="390000"/>
    <n v="430000"/>
    <n v="499000"/>
    <n v="579000"/>
    <n v="607000"/>
    <n v="668000"/>
    <n v="668000"/>
    <n v="622000"/>
    <n v="648000"/>
    <n v="739000"/>
    <n v="831000"/>
    <n v="870000"/>
    <n v="989000"/>
    <n v="1050000"/>
    <n v="984000"/>
    <n v="999000"/>
    <n v="1380000"/>
    <n v="1700000"/>
    <n v="1700000"/>
    <n v="1850000"/>
    <n v="1990000"/>
    <n v="0.08"/>
    <n v="1.3947051744885679"/>
  </r>
  <r>
    <s v="Residential sites - Sydney area"/>
    <s v="Queen Rd"/>
    <s v="Paddington"/>
    <n v="2021"/>
    <x v="26"/>
    <s v="Dimensions (Metres)"/>
    <s v="4 x 34"/>
    <n v="148000"/>
    <m/>
    <m/>
    <m/>
    <m/>
    <m/>
    <m/>
    <m/>
    <m/>
    <m/>
    <n v="455000"/>
    <n v="528000"/>
    <n v="612000"/>
    <n v="547000"/>
    <n v="602000"/>
    <n v="602000"/>
    <n v="577000"/>
    <n v="601000"/>
    <n v="686000"/>
    <n v="771000"/>
    <n v="848000"/>
    <n v="1000000"/>
    <n v="1070000"/>
    <n v="1000000"/>
    <n v="1010000"/>
    <n v="1390000"/>
    <n v="1710000"/>
    <n v="1710000"/>
    <n v="1860000"/>
    <n v="2000000"/>
    <n v="0.08"/>
    <n v="1.5940337224383918"/>
  </r>
  <r>
    <s v="Commercial sites - Sydney, Newcastle, Wollongong"/>
    <s v="Oxford St"/>
    <s v="Bondi Junction"/>
    <n v="2022"/>
    <x v="27"/>
    <s v="Frontage (Metres)"/>
    <n v="5.33"/>
    <n v="214000"/>
    <m/>
    <m/>
    <m/>
    <m/>
    <n v="220000"/>
    <n v="234000"/>
    <n v="262000"/>
    <n v="288000"/>
    <n v="415000"/>
    <n v="475000"/>
    <n v="527000"/>
    <n v="564000"/>
    <n v="613000"/>
    <n v="744000"/>
    <n v="744000"/>
    <n v="706000"/>
    <n v="717000"/>
    <n v="842000"/>
    <n v="972000"/>
    <n v="1010000"/>
    <n v="1090000"/>
    <n v="1170000"/>
    <n v="1170000"/>
    <n v="1180000"/>
    <n v="1320000"/>
    <n v="1470000"/>
    <n v="1330000"/>
    <n v="1430000"/>
    <n v="1470000"/>
    <n v="0.03"/>
    <n v="0.51234567901234573"/>
  </r>
  <r>
    <s v="Residential sites - Sydney area"/>
    <s v="Niblick St"/>
    <s v="North Bondi"/>
    <n v="2026"/>
    <x v="28"/>
    <s v="Dimensions (Metres)"/>
    <s v="9 x 31"/>
    <n v="227000"/>
    <m/>
    <m/>
    <m/>
    <m/>
    <m/>
    <m/>
    <m/>
    <m/>
    <m/>
    <n v="660000"/>
    <n v="746000"/>
    <n v="806000"/>
    <n v="796000"/>
    <n v="938000"/>
    <n v="977000"/>
    <n v="950000"/>
    <n v="977000"/>
    <n v="1100000"/>
    <n v="1430000"/>
    <n v="1480000"/>
    <n v="1660000"/>
    <n v="1740000"/>
    <n v="1600000"/>
    <n v="1630000"/>
    <n v="2030000"/>
    <n v="2630000"/>
    <n v="2670000"/>
    <n v="3130000"/>
    <n v="3400000"/>
    <n v="0.09"/>
    <n v="1.3776223776223777"/>
  </r>
  <r>
    <s v="Residential sites - Sydney area"/>
    <s v="Reina St"/>
    <s v="North Bondi"/>
    <n v="2026"/>
    <x v="28"/>
    <s v="Dimensions (Metres)"/>
    <s v="7 x 37"/>
    <n v="193000"/>
    <m/>
    <m/>
    <m/>
    <m/>
    <m/>
    <n v="365000"/>
    <n v="395000"/>
    <n v="450000"/>
    <n v="560000"/>
    <n v="670000"/>
    <n v="757000"/>
    <n v="818000"/>
    <n v="792000"/>
    <n v="907000"/>
    <n v="945000"/>
    <n v="919000"/>
    <n v="945000"/>
    <n v="1070000"/>
    <n v="1390000"/>
    <n v="1440000"/>
    <n v="1620000"/>
    <n v="1700000"/>
    <n v="1570000"/>
    <n v="1600000"/>
    <n v="2000000"/>
    <n v="2600000"/>
    <n v="2640000"/>
    <n v="3090000"/>
    <n v="2880000"/>
    <n v="-7.0000000000000007E-2"/>
    <n v="1.0719424460431655"/>
  </r>
  <r>
    <s v="Residential sites - Sydney area"/>
    <s v="Military Rd"/>
    <s v="Dover Heights"/>
    <n v="2030"/>
    <x v="28"/>
    <s v="Dimensions (Metres)"/>
    <s v="15 x 32"/>
    <n v="383019"/>
    <n v="574528"/>
    <n v="574528"/>
    <n v="574528"/>
    <n v="580000"/>
    <n v="610000"/>
    <n v="680000"/>
    <n v="780000"/>
    <n v="925000"/>
    <n v="1175000"/>
    <n v="1225000"/>
    <n v="1380000"/>
    <n v="1490000"/>
    <n v="1490000"/>
    <n v="1570000"/>
    <n v="1470000"/>
    <n v="1370000"/>
    <n v="1370000"/>
    <n v="1580000"/>
    <n v="2020000"/>
    <n v="1950000"/>
    <n v="2070000"/>
    <n v="2100000"/>
    <n v="1990000"/>
    <n v="1990000"/>
    <n v="2540000"/>
    <n v="3400000"/>
    <n v="3400000"/>
    <n v="4150000"/>
    <n v="4150000"/>
    <n v="0"/>
    <n v="1.0544554455445545"/>
  </r>
  <r>
    <s v="Small industrial sites - Sydney, Newcastle, Wollongong"/>
    <s v="Whiting St"/>
    <s v="Artarmon"/>
    <n v="2064"/>
    <x v="29"/>
    <s v="Area (Square Metres)"/>
    <n v="644"/>
    <n v="309000"/>
    <n v="370000"/>
    <n v="407000"/>
    <n v="447000"/>
    <n v="458000"/>
    <n v="503000"/>
    <n v="503000"/>
    <n v="528000"/>
    <n v="607000"/>
    <n v="661000"/>
    <n v="670000"/>
    <n v="714000"/>
    <n v="714000"/>
    <n v="725000"/>
    <n v="725000"/>
    <n v="755000"/>
    <n v="755000"/>
    <n v="755000"/>
    <n v="755000"/>
    <n v="792000"/>
    <n v="871000"/>
    <n v="958000"/>
    <n v="1540000"/>
    <n v="1430000"/>
    <n v="1430000"/>
    <n v="1600000"/>
    <n v="2060000"/>
    <n v="2460000"/>
    <n v="2460000"/>
    <n v="2590000"/>
    <n v="0.05"/>
    <n v="2.2702020202020203"/>
  </r>
  <r>
    <s v="Residential sites - Central Coast, Newcastle, Wollongong"/>
    <s v="Old Station Rd"/>
    <s v="Helensburgh"/>
    <n v="2508"/>
    <x v="29"/>
    <m/>
    <m/>
    <n v="96300"/>
    <n v="101000"/>
    <n v="106000"/>
    <n v="124000"/>
    <n v="198000"/>
    <n v="198000"/>
    <n v="217000"/>
    <n v="282000"/>
    <n v="338000"/>
    <n v="320000"/>
    <n v="320000"/>
    <n v="320000"/>
    <n v="301000"/>
    <n v="301000"/>
    <n v="310000"/>
    <n v="310000"/>
    <n v="310000"/>
    <n v="315000"/>
    <n v="330000"/>
    <n v="390000"/>
    <n v="420000"/>
    <n v="480000"/>
    <n v="570000"/>
    <n v="540000"/>
    <n v="540000"/>
    <n v="700000"/>
    <n v="940000"/>
    <n v="850000"/>
    <n v="880000"/>
    <n v="860000"/>
    <n v="-0.02"/>
    <n v="1.2051282051282051"/>
  </r>
  <r>
    <s v="Residential sites - Sydney area"/>
    <s v="Milne St"/>
    <s v="Tahmoor"/>
    <n v="2573"/>
    <x v="30"/>
    <s v="Dimensions (Metres)"/>
    <s v="24 x 40"/>
    <n v="49500"/>
    <n v="54400"/>
    <n v="57100"/>
    <n v="71300"/>
    <n v="92600"/>
    <n v="101000"/>
    <n v="126000"/>
    <n v="170000"/>
    <n v="212000"/>
    <n v="201000"/>
    <n v="201000"/>
    <n v="182000"/>
    <n v="155000"/>
    <n v="155000"/>
    <n v="163000"/>
    <n v="163000"/>
    <n v="170000"/>
    <n v="175000"/>
    <n v="184000"/>
    <n v="221000"/>
    <n v="276000"/>
    <n v="326000"/>
    <n v="375000"/>
    <n v="307000"/>
    <n v="322000"/>
    <n v="402000"/>
    <n v="510000"/>
    <n v="510000"/>
    <n v="515000"/>
    <n v="530000"/>
    <n v="0.03"/>
    <n v="1.3981900452488687"/>
  </r>
  <r>
    <s v="Hobby farms and home sites - Sydney area"/>
    <s v="Dymond St"/>
    <s v="Bargo"/>
    <n v="2574"/>
    <x v="30"/>
    <s v="Area (Hectares)"/>
    <n v="1.1000000000000001"/>
    <n v="93900"/>
    <n v="93900"/>
    <n v="98500"/>
    <n v="113000"/>
    <n v="141000"/>
    <n v="162000"/>
    <n v="226000"/>
    <n v="259000"/>
    <n v="323000"/>
    <n v="323000"/>
    <n v="355000"/>
    <n v="365000"/>
    <n v="307000"/>
    <n v="307000"/>
    <n v="295000"/>
    <n v="307000"/>
    <n v="292000"/>
    <n v="292000"/>
    <n v="337000"/>
    <n v="398000"/>
    <n v="486000"/>
    <n v="608000"/>
    <n v="650000"/>
    <n v="620000"/>
    <n v="620000"/>
    <n v="760000"/>
    <n v="920000"/>
    <n v="920000"/>
    <n v="920000"/>
    <n v="920000"/>
    <n v="0"/>
    <n v="1.3115577889447236"/>
  </r>
  <r>
    <s v="Rural production"/>
    <s v="Golden Valley Rd"/>
    <s v="Duckmaloi"/>
    <n v="2787"/>
    <x v="30"/>
    <s v="Area (Hectares)"/>
    <n v="570.5"/>
    <n v="833000"/>
    <n v="970000"/>
    <n v="970000"/>
    <n v="867000"/>
    <n v="736000"/>
    <n v="825000"/>
    <n v="900000"/>
    <n v="1525000"/>
    <n v="1900000"/>
    <n v="1900000"/>
    <n v="2090000"/>
    <n v="2090000"/>
    <n v="2220000"/>
    <n v="2220000"/>
    <n v="2220000"/>
    <n v="2220000"/>
    <n v="1990000"/>
    <n v="1990000"/>
    <n v="1990000"/>
    <n v="2180000"/>
    <n v="2510000"/>
    <n v="2510000"/>
    <n v="2890000"/>
    <n v="3130000"/>
    <n v="3130000"/>
    <n v="3590000"/>
    <n v="4840000"/>
    <n v="5080000"/>
    <n v="5080000"/>
    <n v="5630000"/>
    <n v="0.11"/>
    <n v="1.5825688073394495"/>
  </r>
  <r>
    <s v="Rural production"/>
    <s v="Foleys Creek Rd"/>
    <s v="Essington"/>
    <n v="2787"/>
    <x v="30"/>
    <s v="Area (Hectares)"/>
    <n v="228.7"/>
    <n v="437000"/>
    <n v="450000"/>
    <n v="450000"/>
    <n v="405000"/>
    <n v="364000"/>
    <n v="364000"/>
    <n v="364000"/>
    <n v="364000"/>
    <n v="728000"/>
    <n v="873000"/>
    <n v="960000"/>
    <n v="960000"/>
    <n v="771000"/>
    <n v="771000"/>
    <n v="771000"/>
    <n v="771000"/>
    <n v="693000"/>
    <n v="693000"/>
    <n v="762000"/>
    <n v="838000"/>
    <n v="880000"/>
    <n v="1360000"/>
    <n v="1360000"/>
    <n v="1760000"/>
    <n v="1580000"/>
    <n v="1810000"/>
    <n v="2440000"/>
    <n v="2560000"/>
    <n v="2560000"/>
    <n v="2840000"/>
    <n v="0.11"/>
    <n v="2.389021479713604"/>
  </r>
  <r>
    <s v="Residential sites - Sydney area"/>
    <s v="Beresford Rd"/>
    <s v="Bellevue Hill"/>
    <n v="2023"/>
    <x v="31"/>
    <s v="Dimensions (Metres)"/>
    <s v="15 x 45"/>
    <n v="572000"/>
    <n v="914000"/>
    <n v="968000"/>
    <n v="866000"/>
    <n v="900000"/>
    <n v="950000"/>
    <n v="1075000"/>
    <n v="1275000"/>
    <n v="1400000"/>
    <n v="1950000"/>
    <n v="2000000"/>
    <n v="2260000"/>
    <n v="2510000"/>
    <n v="2210000"/>
    <n v="2410000"/>
    <n v="2390000"/>
    <n v="2150000"/>
    <n v="2170000"/>
    <n v="2460000"/>
    <n v="2750000"/>
    <n v="2900000"/>
    <n v="3200000"/>
    <n v="3350000"/>
    <n v="3190000"/>
    <n v="3270000"/>
    <n v="4190000"/>
    <n v="5250000"/>
    <n v="5740000"/>
    <n v="6890000"/>
    <n v="8000000"/>
    <n v="0.16"/>
    <n v="1.909090909090909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BD79E0-53E5-4447-85B3-95F369F7D37E}" name="PivotTable4" cacheId="0" applyNumberFormats="0" applyBorderFormats="0" applyFontFormats="0" applyPatternFormats="0" applyAlignmentFormats="0" applyWidthHeightFormats="1" dataCaption="Values" updatedVersion="8" minRefreshableVersion="3" useAutoFormatting="1" rowGrandTotals="0" itemPrintTitles="1" createdVersion="8" indent="0" outline="1" outlineData="1" multipleFieldFilters="0" rowHeaderCaption="LGA">
  <location ref="B11:C43" firstHeaderRow="1" firstDataRow="1" firstDataCol="1"/>
  <pivotFields count="39">
    <pivotField showAll="0"/>
    <pivotField showAll="0"/>
    <pivotField showAll="0"/>
    <pivotField showAll="0"/>
    <pivotField axis="axisRow" showAll="0" sortType="descending">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t="default"/>
      </items>
      <autoSortScope>
        <pivotArea dataOnly="0" outline="0" fieldPosition="0">
          <references count="1">
            <reference field="4294967294" count="1" selected="0">
              <x v="0"/>
            </reference>
          </references>
        </pivotArea>
      </autoSortScope>
    </pivotField>
    <pivotField showAll="0"/>
    <pivotField showAll="0"/>
    <pivotField numFmtId="3"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pivotField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3" showAll="0"/>
    <pivotField numFmtId="9" showAll="0"/>
    <pivotField dataField="1" numFmtId="9" showAll="0"/>
  </pivotFields>
  <rowFields count="1">
    <field x="4"/>
  </rowFields>
  <rowItems count="32">
    <i>
      <x v="4"/>
    </i>
    <i>
      <x v="8"/>
    </i>
    <i>
      <x v="5"/>
    </i>
    <i>
      <x v="31"/>
    </i>
    <i>
      <x v="22"/>
    </i>
    <i>
      <x v="1"/>
    </i>
    <i>
      <x v="9"/>
    </i>
    <i>
      <x v="29"/>
    </i>
    <i>
      <x v="30"/>
    </i>
    <i>
      <x v="21"/>
    </i>
    <i>
      <x v="11"/>
    </i>
    <i>
      <x v="18"/>
    </i>
    <i>
      <x v="20"/>
    </i>
    <i>
      <x v="26"/>
    </i>
    <i>
      <x v="19"/>
    </i>
    <i>
      <x v="3"/>
    </i>
    <i>
      <x v="24"/>
    </i>
    <i>
      <x v="15"/>
    </i>
    <i>
      <x v="17"/>
    </i>
    <i>
      <x v="14"/>
    </i>
    <i>
      <x v="28"/>
    </i>
    <i>
      <x v="12"/>
    </i>
    <i>
      <x v="16"/>
    </i>
    <i>
      <x v="7"/>
    </i>
    <i>
      <x v="2"/>
    </i>
    <i>
      <x v="6"/>
    </i>
    <i>
      <x/>
    </i>
    <i>
      <x v="25"/>
    </i>
    <i>
      <x v="23"/>
    </i>
    <i>
      <x v="10"/>
    </i>
    <i>
      <x v="13"/>
    </i>
    <i>
      <x v="27"/>
    </i>
  </rowItems>
  <colItems count="1">
    <i/>
  </colItems>
  <dataFields count="1">
    <dataField name="Average of % change 2015-2025" fld="38" subtotal="average" baseField="4" baseItem="0" numFmtId="9"/>
  </dataFields>
  <formats count="17">
    <format dxfId="101">
      <pivotArea type="all" dataOnly="0" outline="0" fieldPosition="0"/>
    </format>
    <format dxfId="100">
      <pivotArea outline="0" collapsedLevelsAreSubtotals="1" fieldPosition="0"/>
    </format>
    <format dxfId="99">
      <pivotArea field="4" type="button" dataOnly="0" labelOnly="1" outline="0" axis="axisRow" fieldPosition="0"/>
    </format>
    <format dxfId="98">
      <pivotArea dataOnly="0" labelOnly="1" fieldPosition="0">
        <references count="1">
          <reference field="4" count="0"/>
        </references>
      </pivotArea>
    </format>
    <format dxfId="97">
      <pivotArea dataOnly="0" labelOnly="1" outline="0" axis="axisValues" fieldPosition="0"/>
    </format>
    <format dxfId="96">
      <pivotArea type="all" dataOnly="0" outline="0" fieldPosition="0"/>
    </format>
    <format dxfId="95">
      <pivotArea outline="0" collapsedLevelsAreSubtotals="1" fieldPosition="0"/>
    </format>
    <format dxfId="94">
      <pivotArea field="4" type="button" dataOnly="0" labelOnly="1" outline="0" axis="axisRow" fieldPosition="0"/>
    </format>
    <format dxfId="93">
      <pivotArea dataOnly="0" labelOnly="1" fieldPosition="0">
        <references count="1">
          <reference field="4" count="0"/>
        </references>
      </pivotArea>
    </format>
    <format dxfId="92">
      <pivotArea dataOnly="0" labelOnly="1" outline="0" axis="axisValues" fieldPosition="0"/>
    </format>
    <format dxfId="91">
      <pivotArea field="4" type="button" dataOnly="0" labelOnly="1" outline="0" axis="axisRow" fieldPosition="0"/>
    </format>
    <format dxfId="90">
      <pivotArea dataOnly="0" labelOnly="1" outline="0" axis="axisValues" fieldPosition="0"/>
    </format>
    <format dxfId="89">
      <pivotArea type="all" dataOnly="0" outline="0" fieldPosition="0"/>
    </format>
    <format dxfId="88">
      <pivotArea outline="0" collapsedLevelsAreSubtotals="1" fieldPosition="0"/>
    </format>
    <format dxfId="87">
      <pivotArea field="4" type="button" dataOnly="0" labelOnly="1" outline="0" axis="axisRow" fieldPosition="0"/>
    </format>
    <format dxfId="86">
      <pivotArea dataOnly="0" labelOnly="1" fieldPosition="0">
        <references count="1">
          <reference field="4" count="0"/>
        </references>
      </pivotArea>
    </format>
    <format dxfId="85">
      <pivotArea dataOnly="0" labelOnly="1" outline="0" axis="axisValues" fieldPosition="0"/>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1AC14C-70E2-4A7F-AF62-6323593A8764}" name="Table2" displayName="Table2" ref="B5:U15" totalsRowShown="0" headerRowDxfId="165" dataDxfId="163" headerRowBorderDxfId="164" tableBorderDxfId="162" totalsRowBorderDxfId="161" headerRowCellStyle="Normal 2" dataCellStyle="Normal 2">
  <autoFilter ref="B5:U15" xr:uid="{E41AC14C-70E2-4A7F-AF62-6323593A8764}"/>
  <sortState xmlns:xlrd2="http://schemas.microsoft.com/office/spreadsheetml/2017/richdata2" ref="B6:U15">
    <sortCondition descending="1" ref="U4"/>
  </sortState>
  <tableColumns count="20">
    <tableColumn id="1" xr3:uid="{72FBB3F9-E1F8-4925-883C-9CC6CB23186E}" name="Sport" dataDxfId="160" dataCellStyle="Normal 2"/>
    <tableColumn id="2" xr3:uid="{6E936EA3-CA3C-4B11-B071-D52E9895BD68}" name="2001" dataDxfId="159" dataCellStyle="Normal 2"/>
    <tableColumn id="3" xr3:uid="{A6BCF9C2-6F90-4F8F-8DE3-0F687B276FAE}" name="2002" dataDxfId="158"/>
    <tableColumn id="4" xr3:uid="{A7095D90-5A74-416C-AFDB-4BCF42C865E9}" name="2003" dataDxfId="157" dataCellStyle="Normal 2"/>
    <tableColumn id="5" xr3:uid="{10D4EEDA-F837-4B0D-8965-B3BC8079262B}" name="2004" dataDxfId="156" dataCellStyle="Normal 2"/>
    <tableColumn id="6" xr3:uid="{FB5CA2FF-C460-4234-B40E-58218B513C16}" name="2005" dataDxfId="155" dataCellStyle="Normal 2"/>
    <tableColumn id="7" xr3:uid="{1E3A37DE-72E2-4595-9E5E-F4269DF9D198}" name="2006" dataDxfId="154" dataCellStyle="Normal 2"/>
    <tableColumn id="8" xr3:uid="{EB8B7EFC-4884-4441-AD88-8902D1250293}" name="2007" dataDxfId="153" dataCellStyle="Normal 2"/>
    <tableColumn id="9" xr3:uid="{D23902D1-C8F5-45E7-9E56-508CAFCB6526}" name="2008" dataDxfId="152" dataCellStyle="Normal 2"/>
    <tableColumn id="10" xr3:uid="{EFEC7FA9-F1E5-4A02-90FF-FB279B2CE42D}" name="2009" dataDxfId="151" dataCellStyle="Normal 2"/>
    <tableColumn id="11" xr3:uid="{6DD7CC18-CDCC-467A-934F-0BFD963DC94E}" name="2010" dataDxfId="150" dataCellStyle="Normal 2"/>
    <tableColumn id="12" xr3:uid="{A6859C72-76EB-4739-B65D-B049054122A7}" name="2015" dataDxfId="149" dataCellStyle="Normal 2"/>
    <tableColumn id="13" xr3:uid="{9921B071-F1D0-46F7-B305-CC2E14C165DA}" name="2016" dataDxfId="148" dataCellStyle="Normal 2"/>
    <tableColumn id="14" xr3:uid="{B393EF02-516A-48E5-A76F-FD0FD052A9F7}" name="2017" dataDxfId="147" dataCellStyle="Normal 2"/>
    <tableColumn id="15" xr3:uid="{CC9E6A1B-7796-4097-B682-584573B173F1}" name="2018" dataDxfId="146" dataCellStyle="Normal 2"/>
    <tableColumn id="16" xr3:uid="{26217E41-AE83-4873-AB7B-D5A1AA3B8B98}" name="2019" dataDxfId="145" dataCellStyle="Normal 2"/>
    <tableColumn id="17" xr3:uid="{03369803-F693-44C1-85F0-A5A7E5174A80}" name="2020" dataDxfId="144" dataCellStyle="Normal 2"/>
    <tableColumn id="18" xr3:uid="{E1C42C38-645D-4A7A-8EE2-3207D90DDF38}" name="2021" dataDxfId="143" dataCellStyle="Normal 2"/>
    <tableColumn id="19" xr3:uid="{E7F5EB78-1AA5-4CE4-BE9C-9DA83033B821}" name="2022" dataDxfId="142" dataCellStyle="Normal 2"/>
    <tableColumn id="20" xr3:uid="{139E7223-C837-47B9-B1DE-79738EF9568A}" name="2023" dataDxfId="141" dataCellStyle="Normal 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F987CB8-E388-49B8-AB0E-A70266E64CEE}" name="Table14" displayName="Table14" ref="B5:E24" totalsRowShown="0" headerRowDxfId="34" dataDxfId="33" tableBorderDxfId="32">
  <autoFilter ref="B5:E24" xr:uid="{FF987CB8-E388-49B8-AB0E-A70266E64CEE}"/>
  <tableColumns count="4">
    <tableColumn id="1" xr3:uid="{27848D8D-4BAE-4B54-B931-194ED18D35BC}" name="Period" dataDxfId="31"/>
    <tableColumn id="2" xr3:uid="{50B0C35A-985E-4820-9674-D2AEEE64D159}" name="% Overweight and obese" dataDxfId="30" dataCellStyle="Percent"/>
    <tableColumn id="3" xr3:uid="{DB50BA12-CFD9-4C04-987B-D88AF65704E1}" name="% More than 2 hours of screentime" dataDxfId="29" dataCellStyle="Percent"/>
    <tableColumn id="4" xr3:uid="{8735BC8A-1141-4388-91AF-921740EC55AF}" name="% meets physical activity guidelines" dataDxfId="28" dataCellStyle="Percent"/>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1BA8EBE-4242-4E48-AC8C-7C7352ED8016}" name="Table15" displayName="Table15" ref="B44:H937" totalsRowShown="0" headerRowDxfId="27" dataDxfId="26" tableBorderDxfId="25">
  <autoFilter ref="B44:H937" xr:uid="{01BA8EBE-4242-4E48-AC8C-7C7352ED8016}"/>
  <sortState xmlns:xlrd2="http://schemas.microsoft.com/office/spreadsheetml/2017/richdata2" ref="B45:H937">
    <sortCondition ref="H44:H937"/>
  </sortState>
  <tableColumns count="7">
    <tableColumn id="1" xr3:uid="{5E59FB95-CAA8-4BC4-BBA8-6C8ED23EF6B2}" name="Recipient Organisation" dataDxfId="24"/>
    <tableColumn id="2" xr3:uid="{55F218D5-9140-4B48-A07D-D22CC5F4C3D7}" name="LGA" dataDxfId="23"/>
    <tableColumn id="3" xr3:uid="{94F98F18-CB33-4E99-8623-C5BD6F59348F}" name="Project Title" dataDxfId="22"/>
    <tableColumn id="4" xr3:uid="{3CC24620-F679-4EB6-B6C6-C62538843993}" name="Project Location" dataDxfId="21"/>
    <tableColumn id="5" xr3:uid="{9FAA48E5-A935-4081-B109-4046F0DFB9B1}" name="Total Amount Awarded" dataDxfId="20" dataCellStyle="Currency"/>
    <tableColumn id="6" xr3:uid="{5AB207FF-EF8C-491E-B6E2-2F96E1FF15AC}" name="Brief Project Description" dataDxfId="19"/>
    <tableColumn id="7" xr3:uid="{CCE4C763-3C9C-42D6-B124-D95BCBD1720B}" name="Year" dataDxfId="18"/>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CAD29FA-4516-471E-B1C6-AF96634D9BFC}" name="Table16" displayName="Table16" ref="B9:O40" totalsRowShown="0" headerRowDxfId="17" dataDxfId="16" dataCellStyle="Currency">
  <autoFilter ref="B9:O40" xr:uid="{3CAD29FA-4516-471E-B1C6-AF96634D9BFC}"/>
  <tableColumns count="14">
    <tableColumn id="1" xr3:uid="{DBCEB063-74CB-4451-A680-02A79F59E1C6}" name="LGA_funding" dataDxfId="15"/>
    <tableColumn id="2" xr3:uid="{738ACC8E-1BA6-4A4A-B621-3CBDFDD3ECC0}" name="2022-23" dataDxfId="14" dataCellStyle="Currency"/>
    <tableColumn id="3" xr3:uid="{2A461B44-0D9E-41F7-B978-90BFC8C2CD11}" name="2023-24" dataDxfId="13" dataCellStyle="Currency"/>
    <tableColumn id="4" xr3:uid="{A92F53AB-94A8-4E8B-A48C-CE6F710AEF4B}" name="2024-25" dataDxfId="12" dataCellStyle="Currency"/>
    <tableColumn id="5" xr3:uid="{9CF3DCFA-C7DF-494B-8E1E-1EB2641D0902}" name="Grand Total" dataDxfId="11" dataCellStyle="Currency"/>
    <tableColumn id="6" xr3:uid="{D0CC4D78-B221-4E0A-8A54-B920DB118A41}" name="LGA_pop" dataDxfId="10"/>
    <tableColumn id="7" xr3:uid="{EB82A96E-D50C-4158-8183-155AF6ABAB54}" name="2023 pop" dataDxfId="9" dataCellStyle="Comma"/>
    <tableColumn id="8" xr3:uid="{4C311C1E-F008-4446-A78D-C07C7CF6625F}" name="2024 pop" dataDxfId="8" dataCellStyle="Comma"/>
    <tableColumn id="9" xr3:uid="{FE7AD132-C86A-426C-80D3-7D1E1D610EB1}" name="2025 pop" dataDxfId="7" dataCellStyle="Comma"/>
    <tableColumn id="10" xr3:uid="{F94D2594-ABC0-48E0-B59A-2FC9FE591AB3}" name="LGA_provision" dataDxfId="6"/>
    <tableColumn id="11" xr3:uid="{0658A4EF-17B7-442A-A82E-1BD691ED8DF2}" name="2023_prov" dataDxfId="5" dataCellStyle="Currency">
      <calculatedColumnFormula>C10/H10</calculatedColumnFormula>
    </tableColumn>
    <tableColumn id="12" xr3:uid="{23E84C37-9439-421E-A0EA-42D20350BEBE}" name="2024_prov" dataDxfId="4" dataCellStyle="Currency">
      <calculatedColumnFormula>D10/I10</calculatedColumnFormula>
    </tableColumn>
    <tableColumn id="13" xr3:uid="{41E4BFC9-19F9-4E1B-AE0D-5DE4AF6EB276}" name="2025_prov" dataDxfId="3" dataCellStyle="Currency">
      <calculatedColumnFormula>E10/J10</calculatedColumnFormula>
    </tableColumn>
    <tableColumn id="14" xr3:uid="{3E8E379B-1B8D-4D2D-A7FD-A66CC8BE5780}" name="Avg_prov" dataDxfId="2" dataCellStyle="Currency">
      <calculatedColumnFormula>SUM(L10:N10)/3</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BF7FFE5-6086-4D70-9B8F-B91D2078D130}" name="Table17" displayName="Table17" ref="A1:B51" totalsRowShown="0">
  <autoFilter ref="A1:B51" xr:uid="{5BF7FFE5-6086-4D70-9B8F-B91D2078D130}"/>
  <sortState xmlns:xlrd2="http://schemas.microsoft.com/office/spreadsheetml/2017/richdata2" ref="A2:B51">
    <sortCondition ref="A1:A51"/>
  </sortState>
  <tableColumns count="2">
    <tableColumn id="1" xr3:uid="{16FFF1E2-04A0-4F38-83BE-E68ABF856917}" name="Year"/>
    <tableColumn id="2" xr3:uid="{5CD9FBA5-88AE-4702-8B87-9F23C8F806F3}" name="Dependency_Ratio" dataDxfId="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39F016C-C318-4990-97AB-EAB1BC8B3A03}" name="Table17192022" displayName="Table17192022" ref="A55:B65" totalsRowShown="0">
  <autoFilter ref="A55:B65" xr:uid="{E39F016C-C318-4990-97AB-EAB1BC8B3A03}"/>
  <sortState xmlns:xlrd2="http://schemas.microsoft.com/office/spreadsheetml/2017/richdata2" ref="A56:B65">
    <sortCondition ref="A1:A51"/>
  </sortState>
  <tableColumns count="2">
    <tableColumn id="1" xr3:uid="{17F99B76-5030-49D6-BF8D-AFD2B06B55E6}" name="Year"/>
    <tableColumn id="2" xr3:uid="{DC867689-E898-4070-B02A-A65A4CD2DDA4}" name="Dependency_Ratio"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A1A5B8F-FBD1-47AC-B8B2-22CB35A0147E}" name="Table8" displayName="Table8" ref="B4:F37" totalsRowShown="0" headerRowDxfId="140" tableBorderDxfId="139">
  <autoFilter ref="B4:F37" xr:uid="{0A1A5B8F-FBD1-47AC-B8B2-22CB35A0147E}"/>
  <sortState xmlns:xlrd2="http://schemas.microsoft.com/office/spreadsheetml/2017/richdata2" ref="B5:F37">
    <sortCondition ref="F1:F19"/>
  </sortState>
  <tableColumns count="5">
    <tableColumn id="1" xr3:uid="{3B4A751F-E754-4D82-A0BF-FF9A88CAEAFF}" name="Local Government Area" dataDxfId="138"/>
    <tableColumn id="2" xr3:uid="{DAA09B8D-5990-4F5F-94BD-0ABFE8323BC0}" name="2025 population" dataDxfId="137" dataCellStyle="Comma"/>
    <tableColumn id="3" xr3:uid="{15D66616-BBF7-4942-BC2B-D16615C9F666}" name="Standardising to 100,000 residents" dataDxfId="136" dataCellStyle="Comma">
      <calculatedColumnFormula>C5/100000</calculatedColumnFormula>
    </tableColumn>
    <tableColumn id="4" xr3:uid="{1C8EC053-77CC-418C-B966-BDFB9EE6F537}" name="Indoor facilities" dataDxfId="135"/>
    <tableColumn id="5" xr3:uid="{40B0CE81-D498-443E-A780-0A59645248AC}" name="Indoor facility provision per 100,000 residents" dataDxfId="134">
      <calculatedColumnFormula>E5/D5</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269F2BC-ED66-4757-8BE1-72EE926B825C}" name="Table87" displayName="Table87" ref="B4:D39" totalsRowCount="1" headerRowDxfId="133" dataDxfId="132" totalsRowDxfId="131">
  <autoFilter ref="B4:D38" xr:uid="{0A1A5B8F-FBD1-47AC-B8B2-22CB35A0147E}"/>
  <tableColumns count="3">
    <tableColumn id="1" xr3:uid="{509C6C09-C47F-47D4-93D8-B12E18B5FE9D}" name="Local Government Area" dataDxfId="130" totalsRowDxfId="129"/>
    <tableColumn id="3" xr3:uid="{47804E3C-5BE1-42A4-99F6-DB1D240CD5F4}" name="Indoor" totalsRowFunction="custom" dataDxfId="128" totalsRowDxfId="127" dataCellStyle="Comma" totalsRowCellStyle="Percent">
      <totalsRowFormula>C38/SUM(C38:D38)</totalsRowFormula>
    </tableColumn>
    <tableColumn id="4" xr3:uid="{1DACA39C-62C9-4F2F-AA6C-E29ECD9CF6E2}" name="Outdoor" totalsRowFunction="custom" dataDxfId="126" totalsRowDxfId="125" totalsRowCellStyle="Percent">
      <totalsRowFormula>D38/SUM(C38:D38)</totalsRow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F03A434-F829-4ADC-BC52-B117D9A75FC9}" name="Table5" displayName="Table5" ref="B4:E37" totalsRowShown="0" headerRowDxfId="124" dataDxfId="123" tableBorderDxfId="122" dataCellStyle="Comma">
  <autoFilter ref="B4:E37" xr:uid="{1F03A434-F829-4ADC-BC52-B117D9A75FC9}"/>
  <sortState xmlns:xlrd2="http://schemas.microsoft.com/office/spreadsheetml/2017/richdata2" ref="B5:E37">
    <sortCondition descending="1" ref="E4:E37"/>
  </sortState>
  <tableColumns count="4">
    <tableColumn id="1" xr3:uid="{8078D903-984B-4FA0-A9C2-561798298D8B}" name="LGA" dataDxfId="121"/>
    <tableColumn id="4" xr3:uid="{D612B6D6-78E3-423B-91C7-3A4C75069D12}" name="Population in year 2025" dataDxfId="120" dataCellStyle="Comma"/>
    <tableColumn id="2" xr3:uid="{BDFDA0EF-E15A-451B-9966-CC377B87532C}" name="Number of facility" dataDxfId="119" dataCellStyle="Comma"/>
    <tableColumn id="5" xr3:uid="{7B240DFB-9AFC-46C0-9B75-AC722750266B}" name="Facility to resident ratio" dataDxfId="118" dataCellStyle="Comma">
      <calculatedColumnFormula>C5/D5</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5C6F66C-118A-4B81-A38A-AFA7550C5595}" name="Table9" displayName="Table9" ref="B4:C146" totalsRowShown="0" headerRowDxfId="117" dataDxfId="116" tableBorderDxfId="115">
  <autoFilter ref="B4:C146" xr:uid="{A5C6F66C-118A-4B81-A38A-AFA7550C5595}"/>
  <sortState xmlns:xlrd2="http://schemas.microsoft.com/office/spreadsheetml/2017/richdata2" ref="B5:C146">
    <sortCondition ref="C4:C146"/>
  </sortState>
  <tableColumns count="2">
    <tableColumn id="1" xr3:uid="{EB032CFB-A9DC-4F75-A497-3E1B2885BC67}" name="Participating public schools" dataDxfId="114"/>
    <tableColumn id="2" xr3:uid="{0B85E4B3-2C84-4DEC-A850-1A0388B55BC5}" name="School opening times" dataDxfId="11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29F5C9D-EF73-4197-8F56-1B14E7A1A591}" name="Table4" displayName="Table4" ref="B5:D38" totalsRowShown="0" headerRowDxfId="112" dataDxfId="111" tableBorderDxfId="110">
  <autoFilter ref="B5:D38" xr:uid="{629F5C9D-EF73-4197-8F56-1B14E7A1A591}"/>
  <sortState xmlns:xlrd2="http://schemas.microsoft.com/office/spreadsheetml/2017/richdata2" ref="B6:D38">
    <sortCondition descending="1" ref="D1:D34"/>
  </sortState>
  <tableColumns count="3">
    <tableColumn id="1" xr3:uid="{E01DA074-F5DE-440B-8834-3D0B92360F43}" name="Local Government Area" dataDxfId="109"/>
    <tableColumn id="2" xr3:uid="{43B4BF50-6993-405F-8F51-22A6DE67FB34}" name="Population Growth rate (%)" dataDxfId="108" dataCellStyle="Percent"/>
    <tableColumn id="3" xr3:uid="{8E991753-7526-49EF-9C35-7E5093132280}" name="Cumulative population growth" dataDxfId="107"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4965BBF-563D-46B6-B96D-3CC0EBCD6A30}" name="Table57" displayName="Table57" ref="F5:G38" totalsRowShown="0" headerRowDxfId="106" dataDxfId="105" tableBorderDxfId="104">
  <autoFilter ref="F5:G38" xr:uid="{74965BBF-563D-46B6-B96D-3CC0EBCD6A30}"/>
  <sortState xmlns:xlrd2="http://schemas.microsoft.com/office/spreadsheetml/2017/richdata2" ref="F6:G38">
    <sortCondition descending="1" ref="G5:G38"/>
  </sortState>
  <tableColumns count="2">
    <tableColumn id="1" xr3:uid="{E7540FFE-D13F-48FD-8D51-D460A3513993}" name="Local Government Area" dataDxfId="103"/>
    <tableColumn id="3" xr3:uid="{1A6FFE3E-4768-49D2-860D-5FF3D21998F0}" name="Cumulative overseas migration" dataDxfId="102"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6825D7D-3FD0-439D-8FDD-36B41AEFF3FB}" name="Table513" displayName="Table513" ref="B47:AN170" totalsRowShown="0" headerRowDxfId="84" dataDxfId="83" tableBorderDxfId="82">
  <autoFilter ref="B47:AN170" xr:uid="{F6825D7D-3FD0-439D-8FDD-36B41AEFF3FB}"/>
  <tableColumns count="39">
    <tableColumn id="1" xr3:uid="{21441A30-20AE-49C7-B404-13DDF4A51C18}" name="Type" dataDxfId="81"/>
    <tableColumn id="2" xr3:uid="{2FDCBB88-6D93-4D12-A4A6-477DA2BDA8E7}" name="Street and Suburb" dataDxfId="80"/>
    <tableColumn id="3" xr3:uid="{AEB8523F-B2F0-4352-B1B0-132F97D451C7}" name="Area" dataDxfId="79"/>
    <tableColumn id="4" xr3:uid="{D21F7D58-1B36-457A-95E9-43C9E5D82BBA}" name="Postcode" dataDxfId="78"/>
    <tableColumn id="5" xr3:uid="{408BE32E-BCA1-44A8-9A2A-942392823D9B}" name="LGA" dataDxfId="77"/>
    <tableColumn id="6" xr3:uid="{C3BCE87E-1C86-4AAB-A4B4-0D81225AEEA8}" name="Area Type" dataDxfId="76"/>
    <tableColumn id="7" xr3:uid="{C31B7530-8C0D-44E1-AE7A-DEC9DA50A4F0}" name="Area2" dataDxfId="75"/>
    <tableColumn id="8" xr3:uid="{01B41CFE-251B-4DC6-9999-21F85A7F5523}" name="1996 ($)" dataDxfId="74"/>
    <tableColumn id="9" xr3:uid="{34F71F45-E891-4B89-8FBE-D499CFC966D4}" name="1997 ($)" dataDxfId="73"/>
    <tableColumn id="10" xr3:uid="{6D39215D-6D11-4564-89A3-259CD5362929}" name="1998 ($)" dataDxfId="72"/>
    <tableColumn id="11" xr3:uid="{96797BBB-F765-42C5-A338-281E880629E8}" name="1999 ($)" dataDxfId="71"/>
    <tableColumn id="12" xr3:uid="{E38AF87B-12AD-4687-A9E1-A8F08331BC43}" name="2000 ($)" dataDxfId="70"/>
    <tableColumn id="13" xr3:uid="{0A337CCC-8970-4884-9220-6D5D072F565D}" name="2001 ($)" dataDxfId="69"/>
    <tableColumn id="14" xr3:uid="{FA0C0D46-4419-4F5E-B773-D4FF84517ED1}" name="2002 ($)" dataDxfId="68"/>
    <tableColumn id="15" xr3:uid="{1B283E88-256F-41C3-989B-02416249238D}" name="2003 ($)" dataDxfId="67"/>
    <tableColumn id="16" xr3:uid="{90C1AFD2-2FF3-409B-B4FA-4AC3F530872E}" name="2004 ($)" dataDxfId="66"/>
    <tableColumn id="17" xr3:uid="{069973B7-51F1-440D-9B28-C7F700AFB77A}" name="2005 ($)" dataDxfId="65"/>
    <tableColumn id="18" xr3:uid="{8391164C-A65C-468B-A6EC-3C1E65486390}" name="2006 ($)" dataDxfId="64"/>
    <tableColumn id="19" xr3:uid="{CE597EFA-2C76-490E-B136-6982F5FB62E2}" name="2007 ($)" dataDxfId="63"/>
    <tableColumn id="20" xr3:uid="{70D3FCB8-798B-4576-9F1C-8B0896B2BF54}" name="2008 ($)" dataDxfId="62"/>
    <tableColumn id="21" xr3:uid="{4543ADDA-5979-411E-998F-6F2F2FB4F306}" name="2009 ($)" dataDxfId="61"/>
    <tableColumn id="22" xr3:uid="{BA7102CA-D0BD-4530-B8DB-C8BD2341AA28}" name="2010 ($)" dataDxfId="60"/>
    <tableColumn id="23" xr3:uid="{E009C43D-E91E-4AD3-8B0C-70263D71F9A5}" name="2011 ($)" dataDxfId="59"/>
    <tableColumn id="24" xr3:uid="{76A453C8-4C6C-4990-94A0-8D054D7B27DB}" name="2012 ($)" dataDxfId="58"/>
    <tableColumn id="25" xr3:uid="{30D33F1B-D38A-448D-A67F-319C34BBB847}" name="2013 ($)" dataDxfId="57"/>
    <tableColumn id="26" xr3:uid="{28902E70-44E6-46FD-A7A2-8769A52F8D89}" name="2014 ($)" dataDxfId="56"/>
    <tableColumn id="27" xr3:uid="{096B765D-A8DF-4323-84C4-3435C852EE0E}" name="2015 ($)" dataDxfId="55"/>
    <tableColumn id="28" xr3:uid="{891F1C86-FB53-4E21-8E0F-9A833085865E}" name="2016 ($)" dataDxfId="54"/>
    <tableColumn id="29" xr3:uid="{92B9006B-C7D3-4FA6-8F06-0CF47C8064A2}" name="2017 ($)" dataDxfId="53"/>
    <tableColumn id="30" xr3:uid="{4D36C262-1F00-4084-9A31-0034C428C9CE}" name="2018 ($)" dataDxfId="52"/>
    <tableColumn id="31" xr3:uid="{200E4FB0-12FC-4AD2-B46A-FCB01FCC77E7}" name="2019 ($)" dataDxfId="51"/>
    <tableColumn id="32" xr3:uid="{0BC5C773-5844-418B-B9B0-8D57F0BC3876}" name="2020 ($)" dataDxfId="50"/>
    <tableColumn id="33" xr3:uid="{02212D63-6CF4-411F-95CD-338C17869A9E}" name="2021 ($)" dataDxfId="49"/>
    <tableColumn id="34" xr3:uid="{802E251E-603D-4101-9EB7-EB3B5B77F37A}" name="2022 ($)" dataDxfId="48"/>
    <tableColumn id="35" xr3:uid="{E1CD3774-A041-4FAC-9A48-6563E2137E77}" name="2023 ($)" dataDxfId="47"/>
    <tableColumn id="36" xr3:uid="{CFABDE32-AC70-4D48-AB3D-892BDD3976C2}" name="2024 ($)" dataDxfId="46"/>
    <tableColumn id="37" xr3:uid="{0495E5F3-5088-45E3-B12A-CBE28D27A2B7}" name="2025 ($)" dataDxfId="45"/>
    <tableColumn id="38" xr3:uid="{4B29F0C7-187A-4C28-B88F-C2518689BC65}" name="% change 24-25" dataDxfId="44"/>
    <tableColumn id="39" xr3:uid="{5C994A00-C715-49EC-8F08-4572D9C283E2}" name="% change 2015-2025" dataDxfId="43" dataCellStyle="Percent">
      <calculatedColumnFormula>(Table513[[#This Row],[2025 ($)]]-Table513[[#This Row],[2015 ($)]])/Table513[[#This Row],[2015 ($)]]</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B5EA9E2-5A03-4840-919C-282ECC96F06E}" name="Table3" displayName="Table3" ref="B4:F23" totalsRowShown="0" headerRowDxfId="42" dataDxfId="41" tableBorderDxfId="40">
  <autoFilter ref="B4:F23" xr:uid="{0B5EA9E2-5A03-4840-919C-282ECC96F06E}"/>
  <tableColumns count="5">
    <tableColumn id="1" xr3:uid="{751F89FD-1D36-4937-870A-8F171B101C45}" name="Year" dataDxfId="39"/>
    <tableColumn id="2" xr3:uid="{4F57C1D0-596A-414E-A814-1C9B5D1550E4}" name="Boys" dataDxfId="38" dataCellStyle="Percent"/>
    <tableColumn id="3" xr3:uid="{36475365-3F8A-4707-9CF8-646D7B21D974}" name="Girls" dataDxfId="37" dataCellStyle="Percent"/>
    <tableColumn id="4" xr3:uid="{6B81DC05-325C-4909-B507-C93384915A40}" name="Men" dataDxfId="36" dataCellStyle="Percent"/>
    <tableColumn id="5" xr3:uid="{3864AF59-7ECB-434C-8EDA-837BE446B13E}" name="Women" dataDxfId="35" dataCellStyle="Percent"/>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9.xml"/><Relationship Id="rId1" Type="http://schemas.openxmlformats.org/officeDocument/2006/relationships/hyperlink" Target="https://www.planning.nsw.gov.au/data-and-insights/population-projections/explore-the-data" TargetMode="External"/><Relationship Id="rId4"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hyperlink" Target="https://www.valuergeneral.nsw.gov.au/land_value_summaries/historical_values.php" TargetMode="External"/><Relationship Id="rId1" Type="http://schemas.openxmlformats.org/officeDocument/2006/relationships/pivotTable" Target="../pivotTables/pivotTable1.xml"/><Relationship Id="rId4"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app.powerbi.com/view?r=eyJrIjoiM2Y2MzBjYWEtYmQ3YS00ZDI4LWFkMDgtNzUzMGI3ZWIyOTg4IiwidCI6IjhkMmUwZjRjLTU1ZjItNGNiMS04ZWU3LWRhNWRkM2ZmMzYwMCJ9"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hyperlink" Target="https://www.healthstats.nsw.gov.au/indicator?name=-beh-phys-cat-insuff-phs&amp;location=NSW&amp;view=Trend&amp;measure=prevalence&amp;confidence=true&amp;groups=Activity%20per%20cent20level,Sex&amp;compare=Activity%20per%20cent20level,Sex&amp;filter=Activity%20per%20cent20level,Meets%20per%20cent20guidelines&amp;filter=Sex,Males,Females" TargetMode="External"/><Relationship Id="rId1" Type="http://schemas.openxmlformats.org/officeDocument/2006/relationships/hyperlink" Target="https://www.healthstats.nsw.gov.au/indicator?name=-beh-phys-cat-kid-phs&amp;location=NSW&amp;view=Trend&amp;measure=prevalence&amp;confidence=true&amp;groups=Activity%20per%20cent20level,Sex&amp;compare=Activity%20per%20cent20level,Sex&amp;filter=Activity%20per%20cent20level,Meets%20per%20cent20guidelines&amp;filter=Sex,Boys,Girls" TargetMode="External"/><Relationship Id="rId4" Type="http://schemas.openxmlformats.org/officeDocument/2006/relationships/table" Target="../tables/table9.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4.xml"/><Relationship Id="rId1" Type="http://schemas.openxmlformats.org/officeDocument/2006/relationships/hyperlink" Target="https://www.healthstats.nsw.gov.au/topics"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ascwrstorageprod001.ausport.gov.au/assets/762119-t4hl2P1cKNUqoYR5daifNQ.pdf?sv=2025-11-05&amp;st=2026-04-29T08%3A13%3A40Z&amp;se=2026-04-29T16%3A13%3A40Z&amp;sr=b&amp;sp=r&amp;sig=1634Ze2AaxfW6DXdAYt9K8hcMCoW471jPhiSLU6EZTg%3D"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hyperlink" Target="https://www.sport.nsw.gov.au/grants/local-sport-grant-program" TargetMode="External"/><Relationship Id="rId1" Type="http://schemas.openxmlformats.org/officeDocument/2006/relationships/hyperlink" Target="https://www.planning.nsw.gov.au/data-and-insights/population-projections/explore-the-data" TargetMode="External"/><Relationship Id="rId5" Type="http://schemas.openxmlformats.org/officeDocument/2006/relationships/table" Target="../tables/table12.xml"/><Relationship Id="rId4" Type="http://schemas.openxmlformats.org/officeDocument/2006/relationships/table" Target="../tables/table1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wtpartnership.com.au/wp-content/uploads/2026/01/WT-November-2025-Australian-Construction-Market-Conditions-Report.pdf"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s://www.ausport.gov.au/clearinghouse/research/ausplay/results"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s://app.powerbi.com/view?r=eyJrIjoiMzg2NTFmZGEtNGRhZC00Yzg2LWFjMjktNTViZTc2NDYwN2RiIiwidCI6IjhkMmUwZjRjLTU1ZjItNGNiMS04ZWU3LWRhNWRkM2ZmMzYwMCJ9" TargetMode="External"/></Relationships>
</file>

<file path=xl/worksheets/_rels/sheet21.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portal.spatial.nsw.gov.au/portal/home/item.html?id=a8498036f03d4543bc8080110bf905d4"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hyperlink" Target="https://app.powerbi.com/view?r=eyJrIjoiM2Y2MzBjYWEtYmQ3YS00ZDI4LWFkMDgtNzUzMGI3ZWIyOTg4IiwidCI6IjhkMmUwZjRjLTU1ZjItNGNiMS04ZWU3LWRhNWRkM2ZmMzYwMCJ9"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hyperlink" Target="https://portal.spatial.nsw.gov.au/portal/home/item.html?id=a8498036f03d4543bc8080110bf905d4"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hyperlink" Target="https://portal.spatial.nsw.gov.au/portal/home/item.html?id=a8498036f03d4543bc8080110bf905d4"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hyperlink" Target="https://portal.spatial.nsw.gov.au/portal/home/item.html?id=a8498036f03d4543bc8080110bf905d4"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data.nsw.gov.au/data/dataset/2-ptal-public-transport-accessibility-level" TargetMode="External"/><Relationship Id="rId2" Type="http://schemas.openxmlformats.org/officeDocument/2006/relationships/hyperlink" Target="https://www.movementandplace.nsw.gov.au/place-and-network/built-environment-indicators/public-transport-accessibility" TargetMode="External"/><Relationship Id="rId1" Type="http://schemas.openxmlformats.org/officeDocument/2006/relationships/hyperlink" Target="https://portal.spatial.nsw.gov.au/portal/home/item.html?id=a8498036f03d4543bc8080110bf905d4" TargetMode="Externa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hyperlink" Target="https://www.schoolinfrastructure.nsw.gov.au/content/infrastructure/www/what-we-do/we-support-communities/share-our-spac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4458-7E28-4152-B103-16898BD08384}">
  <dimension ref="A1:D62"/>
  <sheetViews>
    <sheetView topLeftCell="A8" workbookViewId="0">
      <selection activeCell="A18" sqref="A18:D25"/>
    </sheetView>
  </sheetViews>
  <sheetFormatPr defaultRowHeight="14.4" x14ac:dyDescent="0.3"/>
  <sheetData>
    <row r="1" spans="1:3" ht="15" thickBot="1" x14ac:dyDescent="0.35">
      <c r="A1" t="s">
        <v>0</v>
      </c>
    </row>
    <row r="2" spans="1:3" ht="34.799999999999997" thickBot="1" x14ac:dyDescent="0.35">
      <c r="A2" s="1" t="s">
        <v>1</v>
      </c>
      <c r="B2" s="2" t="s">
        <v>2</v>
      </c>
      <c r="C2" s="6"/>
    </row>
    <row r="3" spans="1:3" ht="15" thickBot="1" x14ac:dyDescent="0.35">
      <c r="A3" s="3" t="s">
        <v>3</v>
      </c>
      <c r="B3" s="4">
        <v>0.65200000000000002</v>
      </c>
      <c r="C3" s="7"/>
    </row>
    <row r="4" spans="1:3" ht="15" thickBot="1" x14ac:dyDescent="0.35">
      <c r="A4" s="3" t="s">
        <v>4</v>
      </c>
      <c r="B4" s="4">
        <v>0.186</v>
      </c>
      <c r="C4" s="7"/>
    </row>
    <row r="5" spans="1:3" ht="15" thickBot="1" x14ac:dyDescent="0.35">
      <c r="A5" s="3" t="s">
        <v>5</v>
      </c>
      <c r="B5" s="5">
        <v>7.0000000000000007E-2</v>
      </c>
      <c r="C5" s="8"/>
    </row>
    <row r="6" spans="1:3" ht="23.4" thickBot="1" x14ac:dyDescent="0.35">
      <c r="A6" s="3" t="s">
        <v>6</v>
      </c>
      <c r="B6" s="4">
        <v>5.0000000000000001E-3</v>
      </c>
      <c r="C6" s="7"/>
    </row>
    <row r="7" spans="1:3" ht="23.4" thickBot="1" x14ac:dyDescent="0.35">
      <c r="A7" s="3" t="s">
        <v>7</v>
      </c>
      <c r="B7" s="4">
        <v>5.3999999999999999E-2</v>
      </c>
      <c r="C7" s="7"/>
    </row>
    <row r="17" spans="1:4" ht="15" thickBot="1" x14ac:dyDescent="0.35"/>
    <row r="18" spans="1:4" ht="23.4" thickBot="1" x14ac:dyDescent="0.35">
      <c r="A18" s="1" t="s">
        <v>8</v>
      </c>
      <c r="B18" s="2" t="s">
        <v>3</v>
      </c>
      <c r="C18" s="2" t="s">
        <v>16</v>
      </c>
      <c r="D18" s="2" t="s">
        <v>17</v>
      </c>
    </row>
    <row r="19" spans="1:4" ht="23.4" thickBot="1" x14ac:dyDescent="0.35">
      <c r="A19" s="3" t="s">
        <v>9</v>
      </c>
      <c r="B19" s="4">
        <v>0.13400000000000001</v>
      </c>
      <c r="C19" s="4">
        <v>0.79600000000000004</v>
      </c>
      <c r="D19" s="4">
        <v>6.9000000000000006E-2</v>
      </c>
    </row>
    <row r="20" spans="1:4" ht="23.4" thickBot="1" x14ac:dyDescent="0.35">
      <c r="A20" s="3" t="s">
        <v>10</v>
      </c>
      <c r="B20" s="4">
        <v>0.54300000000000004</v>
      </c>
      <c r="C20" s="4">
        <v>0.41000000000000003</v>
      </c>
      <c r="D20" s="4">
        <v>4.5999999999999999E-2</v>
      </c>
    </row>
    <row r="21" spans="1:4" ht="15" thickBot="1" x14ac:dyDescent="0.35">
      <c r="A21" s="3" t="s">
        <v>11</v>
      </c>
      <c r="B21" s="4">
        <v>0.872</v>
      </c>
      <c r="C21" s="4">
        <v>0.08</v>
      </c>
      <c r="D21" s="4">
        <v>4.8000000000000001E-2</v>
      </c>
    </row>
    <row r="22" spans="1:4" ht="34.799999999999997" thickBot="1" x14ac:dyDescent="0.35">
      <c r="A22" s="3" t="s">
        <v>12</v>
      </c>
      <c r="B22" s="4">
        <v>0.94499999999999995</v>
      </c>
      <c r="C22" s="4">
        <v>3.9E-2</v>
      </c>
      <c r="D22" s="4">
        <v>1.6E-2</v>
      </c>
    </row>
    <row r="23" spans="1:4" ht="23.4" thickBot="1" x14ac:dyDescent="0.35">
      <c r="A23" s="3" t="s">
        <v>13</v>
      </c>
      <c r="B23" s="4">
        <v>0.73</v>
      </c>
      <c r="C23" s="4">
        <v>0.24</v>
      </c>
      <c r="D23" s="4">
        <v>0.03</v>
      </c>
    </row>
    <row r="24" spans="1:4" ht="23.4" thickBot="1" x14ac:dyDescent="0.35">
      <c r="A24" s="3" t="s">
        <v>14</v>
      </c>
      <c r="B24" s="4">
        <v>0.498</v>
      </c>
      <c r="C24" s="4">
        <v>0.40100000000000002</v>
      </c>
      <c r="D24" s="4">
        <v>9.9000000000000005E-2</v>
      </c>
    </row>
    <row r="25" spans="1:4" ht="23.4" thickBot="1" x14ac:dyDescent="0.35">
      <c r="A25" s="3" t="s">
        <v>15</v>
      </c>
      <c r="B25" s="4">
        <v>0.249</v>
      </c>
      <c r="C25" s="4">
        <v>0.68700000000000006</v>
      </c>
      <c r="D25" s="4">
        <v>6.3E-2</v>
      </c>
    </row>
    <row r="31" spans="1:4" x14ac:dyDescent="0.3">
      <c r="A31" s="9"/>
    </row>
    <row r="32" spans="1:4" x14ac:dyDescent="0.3">
      <c r="A32" t="s">
        <v>24</v>
      </c>
      <c r="B32" t="s">
        <v>25</v>
      </c>
    </row>
    <row r="33" spans="1:2" x14ac:dyDescent="0.3">
      <c r="A33" t="s">
        <v>21</v>
      </c>
      <c r="B33" s="10">
        <v>0.01</v>
      </c>
    </row>
    <row r="34" spans="1:2" x14ac:dyDescent="0.3">
      <c r="A34" t="s">
        <v>20</v>
      </c>
      <c r="B34" s="10">
        <v>0.03</v>
      </c>
    </row>
    <row r="35" spans="1:2" x14ac:dyDescent="0.3">
      <c r="A35" t="s">
        <v>18</v>
      </c>
      <c r="B35" s="10">
        <v>0.05</v>
      </c>
    </row>
    <row r="36" spans="1:2" x14ac:dyDescent="0.3">
      <c r="A36" t="s">
        <v>22</v>
      </c>
      <c r="B36" s="10">
        <v>0.06</v>
      </c>
    </row>
    <row r="37" spans="1:2" x14ac:dyDescent="0.3">
      <c r="A37" t="s">
        <v>23</v>
      </c>
      <c r="B37" s="10">
        <v>7.0000000000000007E-2</v>
      </c>
    </row>
    <row r="38" spans="1:2" x14ac:dyDescent="0.3">
      <c r="A38" t="s">
        <v>19</v>
      </c>
      <c r="B38" s="10">
        <v>0.09</v>
      </c>
    </row>
    <row r="49" spans="1:3" x14ac:dyDescent="0.3">
      <c r="A49" t="s">
        <v>26</v>
      </c>
      <c r="B49">
        <v>1</v>
      </c>
      <c r="C49" s="10">
        <v>2.1276595744680851E-2</v>
      </c>
    </row>
    <row r="50" spans="1:3" x14ac:dyDescent="0.3">
      <c r="A50" t="s">
        <v>32</v>
      </c>
      <c r="B50">
        <v>4</v>
      </c>
      <c r="C50" s="10">
        <v>8.5106382978723402E-2</v>
      </c>
    </row>
    <row r="51" spans="1:3" x14ac:dyDescent="0.3">
      <c r="A51" t="s">
        <v>29</v>
      </c>
      <c r="B51">
        <v>3</v>
      </c>
      <c r="C51" s="10">
        <v>6.3829787234042548E-2</v>
      </c>
    </row>
    <row r="52" spans="1:3" x14ac:dyDescent="0.3">
      <c r="A52" t="s">
        <v>27</v>
      </c>
      <c r="B52">
        <v>7</v>
      </c>
      <c r="C52" s="10">
        <v>0.14893617021276595</v>
      </c>
    </row>
    <row r="53" spans="1:3" x14ac:dyDescent="0.3">
      <c r="A53" t="s">
        <v>28</v>
      </c>
      <c r="B53">
        <v>14</v>
      </c>
      <c r="C53" s="10">
        <v>0.2978723404255319</v>
      </c>
    </row>
    <row r="54" spans="1:3" x14ac:dyDescent="0.3">
      <c r="A54" t="s">
        <v>30</v>
      </c>
      <c r="B54">
        <v>18</v>
      </c>
      <c r="C54" s="10">
        <v>0.38297872340425532</v>
      </c>
    </row>
    <row r="55" spans="1:3" x14ac:dyDescent="0.3">
      <c r="A55" t="s">
        <v>31</v>
      </c>
      <c r="B55">
        <v>47</v>
      </c>
    </row>
    <row r="59" spans="1:3" x14ac:dyDescent="0.3">
      <c r="A59" t="s">
        <v>33</v>
      </c>
      <c r="B59">
        <v>43</v>
      </c>
      <c r="C59" s="10">
        <f>SUM(B59/B$62)</f>
        <v>0.91489361702127658</v>
      </c>
    </row>
    <row r="60" spans="1:3" x14ac:dyDescent="0.3">
      <c r="A60" t="s">
        <v>34</v>
      </c>
      <c r="B60">
        <v>2</v>
      </c>
      <c r="C60" s="10">
        <f t="shared" ref="C60:C61" si="0">SUM(B60/B$62)</f>
        <v>4.2553191489361701E-2</v>
      </c>
    </row>
    <row r="61" spans="1:3" x14ac:dyDescent="0.3">
      <c r="A61" t="s">
        <v>35</v>
      </c>
      <c r="B61">
        <v>2</v>
      </c>
      <c r="C61" s="10">
        <f t="shared" si="0"/>
        <v>4.2553191489361701E-2</v>
      </c>
    </row>
    <row r="62" spans="1:3" x14ac:dyDescent="0.3">
      <c r="B62">
        <v>47</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1DEA0-6C0C-4F74-BCE1-51241FBEC108}">
  <dimension ref="B2:G41"/>
  <sheetViews>
    <sheetView zoomScaleNormal="100" workbookViewId="0">
      <selection activeCell="B2" sqref="B2"/>
    </sheetView>
  </sheetViews>
  <sheetFormatPr defaultColWidth="9.109375" defaultRowHeight="14.4" x14ac:dyDescent="0.3"/>
  <cols>
    <col min="1" max="1" width="9.109375" style="20"/>
    <col min="2" max="2" width="23.109375" style="22" customWidth="1"/>
    <col min="3" max="3" width="28" style="20" bestFit="1" customWidth="1"/>
    <col min="4" max="4" width="31" style="20" bestFit="1" customWidth="1"/>
    <col min="5" max="5" width="9.109375" style="20"/>
    <col min="6" max="6" width="24.5546875" style="20" bestFit="1" customWidth="1"/>
    <col min="7" max="7" width="32" style="20" bestFit="1" customWidth="1"/>
    <col min="8" max="16384" width="9.109375" style="20"/>
  </cols>
  <sheetData>
    <row r="2" spans="2:7" ht="15.6" x14ac:dyDescent="0.3">
      <c r="B2" s="35" t="s">
        <v>345</v>
      </c>
    </row>
    <row r="3" spans="2:7" ht="15.6" x14ac:dyDescent="0.3">
      <c r="B3" s="23" t="s">
        <v>340</v>
      </c>
    </row>
    <row r="5" spans="2:7" x14ac:dyDescent="0.3">
      <c r="B5" s="75" t="s">
        <v>153</v>
      </c>
      <c r="C5" s="75" t="s">
        <v>343</v>
      </c>
      <c r="D5" s="75" t="s">
        <v>341</v>
      </c>
      <c r="F5" s="75" t="s">
        <v>153</v>
      </c>
      <c r="G5" s="75" t="s">
        <v>342</v>
      </c>
    </row>
    <row r="6" spans="2:7" x14ac:dyDescent="0.3">
      <c r="B6" s="66" t="s">
        <v>79</v>
      </c>
      <c r="C6" s="105">
        <v>0.25043282932762739</v>
      </c>
      <c r="D6" s="67">
        <v>112826</v>
      </c>
      <c r="F6" s="66" t="s">
        <v>103</v>
      </c>
      <c r="G6" s="67">
        <v>136080</v>
      </c>
    </row>
    <row r="7" spans="2:7" x14ac:dyDescent="0.3">
      <c r="B7" s="66" t="s">
        <v>104</v>
      </c>
      <c r="C7" s="105">
        <v>0.41351426912406719</v>
      </c>
      <c r="D7" s="67">
        <v>96140</v>
      </c>
      <c r="F7" s="66" t="s">
        <v>97</v>
      </c>
      <c r="G7" s="67">
        <v>101191</v>
      </c>
    </row>
    <row r="8" spans="2:7" x14ac:dyDescent="0.3">
      <c r="B8" s="66" t="s">
        <v>11</v>
      </c>
      <c r="C8" s="105">
        <v>0.3414645001687554</v>
      </c>
      <c r="D8" s="67">
        <v>92066</v>
      </c>
      <c r="F8" s="66" t="s">
        <v>85</v>
      </c>
      <c r="G8" s="67">
        <v>79224</v>
      </c>
    </row>
    <row r="9" spans="2:7" x14ac:dyDescent="0.3">
      <c r="B9" s="66" t="s">
        <v>97</v>
      </c>
      <c r="C9" s="105">
        <v>0.32699372623096234</v>
      </c>
      <c r="D9" s="67">
        <v>91055</v>
      </c>
      <c r="F9" s="66" t="s">
        <v>86</v>
      </c>
      <c r="G9" s="67">
        <v>79015</v>
      </c>
    </row>
    <row r="10" spans="2:7" x14ac:dyDescent="0.3">
      <c r="B10" s="66" t="s">
        <v>82</v>
      </c>
      <c r="C10" s="105">
        <v>0.57957753982206595</v>
      </c>
      <c r="D10" s="67">
        <v>87034</v>
      </c>
      <c r="F10" s="66" t="s">
        <v>78</v>
      </c>
      <c r="G10" s="67">
        <v>58462</v>
      </c>
    </row>
    <row r="11" spans="2:7" x14ac:dyDescent="0.3">
      <c r="B11" s="66" t="s">
        <v>85</v>
      </c>
      <c r="C11" s="105">
        <v>0.15722998331943286</v>
      </c>
      <c r="D11" s="67">
        <v>60326</v>
      </c>
      <c r="F11" s="66" t="s">
        <v>99</v>
      </c>
      <c r="G11" s="67">
        <v>56340</v>
      </c>
    </row>
    <row r="12" spans="2:7" x14ac:dyDescent="0.3">
      <c r="B12" s="66" t="s">
        <v>78</v>
      </c>
      <c r="C12" s="105">
        <v>0.2547969080316943</v>
      </c>
      <c r="D12" s="67">
        <v>47367</v>
      </c>
      <c r="F12" s="66" t="s">
        <v>100</v>
      </c>
      <c r="G12" s="67">
        <v>53608</v>
      </c>
    </row>
    <row r="13" spans="2:7" x14ac:dyDescent="0.3">
      <c r="B13" s="66" t="s">
        <v>98</v>
      </c>
      <c r="C13" s="105">
        <v>0.1859633183805576</v>
      </c>
      <c r="D13" s="67">
        <v>42575</v>
      </c>
      <c r="F13" s="66" t="s">
        <v>88</v>
      </c>
      <c r="G13" s="67">
        <v>44961</v>
      </c>
    </row>
    <row r="14" spans="2:7" x14ac:dyDescent="0.3">
      <c r="B14" s="66" t="s">
        <v>107</v>
      </c>
      <c r="C14" s="105">
        <v>0.65408945330550194</v>
      </c>
      <c r="D14" s="67">
        <v>41050</v>
      </c>
      <c r="F14" s="66" t="s">
        <v>92</v>
      </c>
      <c r="G14" s="67">
        <v>42688</v>
      </c>
    </row>
    <row r="15" spans="2:7" x14ac:dyDescent="0.3">
      <c r="B15" s="66" t="s">
        <v>86</v>
      </c>
      <c r="C15" s="105">
        <v>0.15098741446439301</v>
      </c>
      <c r="D15" s="67">
        <v>38702</v>
      </c>
      <c r="F15" s="66" t="s">
        <v>96</v>
      </c>
      <c r="G15" s="67">
        <v>40423</v>
      </c>
    </row>
    <row r="16" spans="2:7" x14ac:dyDescent="0.3">
      <c r="B16" s="66" t="s">
        <v>100</v>
      </c>
      <c r="C16" s="105">
        <v>0.28104284736082985</v>
      </c>
      <c r="D16" s="67">
        <v>38581</v>
      </c>
      <c r="F16" s="66" t="s">
        <v>87</v>
      </c>
      <c r="G16" s="67">
        <v>35806</v>
      </c>
    </row>
    <row r="17" spans="2:7" x14ac:dyDescent="0.3">
      <c r="B17" s="66" t="s">
        <v>103</v>
      </c>
      <c r="C17" s="105">
        <v>0.14367286716376232</v>
      </c>
      <c r="D17" s="67">
        <v>34471</v>
      </c>
      <c r="F17" s="66" t="s">
        <v>79</v>
      </c>
      <c r="G17" s="67">
        <v>35488</v>
      </c>
    </row>
    <row r="18" spans="2:7" x14ac:dyDescent="0.3">
      <c r="B18" s="66" t="s">
        <v>83</v>
      </c>
      <c r="C18" s="105">
        <v>0.17828729398358201</v>
      </c>
      <c r="D18" s="67">
        <v>33794</v>
      </c>
      <c r="F18" s="66" t="s">
        <v>101</v>
      </c>
      <c r="G18" s="67">
        <v>34158</v>
      </c>
    </row>
    <row r="19" spans="2:7" x14ac:dyDescent="0.3">
      <c r="B19" s="66" t="s">
        <v>92</v>
      </c>
      <c r="C19" s="105">
        <v>0.16807550478351685</v>
      </c>
      <c r="D19" s="67">
        <v>32589</v>
      </c>
      <c r="F19" s="66" t="s">
        <v>93</v>
      </c>
      <c r="G19" s="67">
        <v>28701</v>
      </c>
    </row>
    <row r="20" spans="2:7" x14ac:dyDescent="0.3">
      <c r="B20" s="66" t="s">
        <v>93</v>
      </c>
      <c r="C20" s="105">
        <v>0.24904148061660802</v>
      </c>
      <c r="D20" s="67">
        <v>31568</v>
      </c>
      <c r="F20" s="66" t="s">
        <v>11</v>
      </c>
      <c r="G20" s="67">
        <v>27912</v>
      </c>
    </row>
    <row r="21" spans="2:7" x14ac:dyDescent="0.3">
      <c r="B21" s="66" t="s">
        <v>84</v>
      </c>
      <c r="C21" s="105">
        <v>0.18328444160595794</v>
      </c>
      <c r="D21" s="67">
        <v>16932</v>
      </c>
      <c r="F21" s="66" t="s">
        <v>84</v>
      </c>
      <c r="G21" s="67">
        <v>27080</v>
      </c>
    </row>
    <row r="22" spans="2:7" x14ac:dyDescent="0.3">
      <c r="B22" s="66" t="s">
        <v>90</v>
      </c>
      <c r="C22" s="105">
        <v>9.9457891021198605E-2</v>
      </c>
      <c r="D22" s="67">
        <v>15356</v>
      </c>
      <c r="F22" s="66" t="s">
        <v>81</v>
      </c>
      <c r="G22" s="67">
        <v>26795</v>
      </c>
    </row>
    <row r="23" spans="2:7" x14ac:dyDescent="0.3">
      <c r="B23" s="66" t="s">
        <v>88</v>
      </c>
      <c r="C23" s="105">
        <v>9.4066659659839125E-2</v>
      </c>
      <c r="D23" s="67">
        <v>15215</v>
      </c>
      <c r="F23" s="66" t="s">
        <v>106</v>
      </c>
      <c r="G23" s="67">
        <v>25860</v>
      </c>
    </row>
    <row r="24" spans="2:7" x14ac:dyDescent="0.3">
      <c r="B24" s="66" t="s">
        <v>81</v>
      </c>
      <c r="C24" s="105">
        <v>0.29470497876569984</v>
      </c>
      <c r="D24" s="67">
        <v>13046</v>
      </c>
      <c r="F24" s="66" t="s">
        <v>104</v>
      </c>
      <c r="G24" s="67">
        <v>23043</v>
      </c>
    </row>
    <row r="25" spans="2:7" x14ac:dyDescent="0.3">
      <c r="B25" s="66" t="s">
        <v>15</v>
      </c>
      <c r="C25" s="105">
        <v>0.17530553809623578</v>
      </c>
      <c r="D25" s="67">
        <v>12551</v>
      </c>
      <c r="F25" s="66" t="s">
        <v>90</v>
      </c>
      <c r="G25" s="67">
        <v>22656</v>
      </c>
    </row>
    <row r="26" spans="2:7" x14ac:dyDescent="0.3">
      <c r="B26" s="66" t="s">
        <v>102</v>
      </c>
      <c r="C26" s="105">
        <v>5.1800458093612972E-2</v>
      </c>
      <c r="D26" s="67">
        <v>12416</v>
      </c>
      <c r="F26" s="66" t="s">
        <v>105</v>
      </c>
      <c r="G26" s="67">
        <v>21557</v>
      </c>
    </row>
    <row r="27" spans="2:7" x14ac:dyDescent="0.3">
      <c r="B27" s="66" t="s">
        <v>87</v>
      </c>
      <c r="C27" s="105">
        <v>4.7563506227662158E-2</v>
      </c>
      <c r="D27" s="67">
        <v>10154</v>
      </c>
      <c r="F27" s="66" t="s">
        <v>15</v>
      </c>
      <c r="G27" s="67">
        <v>21200</v>
      </c>
    </row>
    <row r="28" spans="2:7" x14ac:dyDescent="0.3">
      <c r="B28" s="66" t="s">
        <v>101</v>
      </c>
      <c r="C28" s="105">
        <v>0.18781696184754623</v>
      </c>
      <c r="D28" s="67">
        <v>9629</v>
      </c>
      <c r="F28" s="66" t="s">
        <v>83</v>
      </c>
      <c r="G28" s="67">
        <v>13557</v>
      </c>
    </row>
    <row r="29" spans="2:7" x14ac:dyDescent="0.3">
      <c r="B29" s="66" t="s">
        <v>96</v>
      </c>
      <c r="C29" s="105">
        <v>2.9633417566543613E-2</v>
      </c>
      <c r="D29" s="67">
        <v>7939</v>
      </c>
      <c r="F29" s="66" t="s">
        <v>95</v>
      </c>
      <c r="G29" s="67">
        <v>10940</v>
      </c>
    </row>
    <row r="30" spans="2:7" x14ac:dyDescent="0.3">
      <c r="B30" s="66" t="s">
        <v>94</v>
      </c>
      <c r="C30" s="105">
        <v>0.16933816500300128</v>
      </c>
      <c r="D30" s="67">
        <v>7617</v>
      </c>
      <c r="F30" s="66" t="s">
        <v>108</v>
      </c>
      <c r="G30" s="67">
        <v>10539</v>
      </c>
    </row>
    <row r="31" spans="2:7" x14ac:dyDescent="0.3">
      <c r="B31" s="66" t="s">
        <v>89</v>
      </c>
      <c r="C31" s="105">
        <v>0.10091874001369551</v>
      </c>
      <c r="D31" s="67">
        <v>7074</v>
      </c>
      <c r="F31" s="66" t="s">
        <v>102</v>
      </c>
      <c r="G31" s="67">
        <v>10518</v>
      </c>
    </row>
    <row r="32" spans="2:7" x14ac:dyDescent="0.3">
      <c r="B32" s="66" t="s">
        <v>99</v>
      </c>
      <c r="C32" s="105">
        <v>4.6139805300162248E-2</v>
      </c>
      <c r="D32" s="67">
        <v>6825</v>
      </c>
      <c r="F32" s="66" t="s">
        <v>94</v>
      </c>
      <c r="G32" s="67">
        <v>7971</v>
      </c>
    </row>
    <row r="33" spans="2:7" x14ac:dyDescent="0.3">
      <c r="B33" s="66" t="s">
        <v>105</v>
      </c>
      <c r="C33" s="105">
        <v>5.0353815469522688E-2</v>
      </c>
      <c r="D33" s="67">
        <v>3686</v>
      </c>
      <c r="F33" s="66" t="s">
        <v>98</v>
      </c>
      <c r="G33" s="67">
        <v>7166</v>
      </c>
    </row>
    <row r="34" spans="2:7" x14ac:dyDescent="0.3">
      <c r="B34" s="66" t="s">
        <v>106</v>
      </c>
      <c r="C34" s="105">
        <v>4.3110369171562191E-2</v>
      </c>
      <c r="D34" s="67">
        <v>3383</v>
      </c>
      <c r="F34" s="66" t="s">
        <v>82</v>
      </c>
      <c r="G34" s="67">
        <v>2864</v>
      </c>
    </row>
    <row r="35" spans="2:7" x14ac:dyDescent="0.3">
      <c r="B35" s="66" t="s">
        <v>108</v>
      </c>
      <c r="C35" s="105">
        <v>2.7063931097262097E-2</v>
      </c>
      <c r="D35" s="67">
        <v>1546</v>
      </c>
      <c r="F35" s="66" t="s">
        <v>80</v>
      </c>
      <c r="G35" s="67">
        <v>2838</v>
      </c>
    </row>
    <row r="36" spans="2:7" x14ac:dyDescent="0.3">
      <c r="B36" s="66" t="s">
        <v>80</v>
      </c>
      <c r="C36" s="105">
        <v>8.1286401620663459E-3</v>
      </c>
      <c r="D36" s="67">
        <v>642</v>
      </c>
      <c r="F36" s="66" t="s">
        <v>91</v>
      </c>
      <c r="G36" s="67">
        <v>1064</v>
      </c>
    </row>
    <row r="37" spans="2:7" x14ac:dyDescent="0.3">
      <c r="B37" s="66" t="s">
        <v>95</v>
      </c>
      <c r="C37" s="105">
        <v>2.0502092050209204E-2</v>
      </c>
      <c r="D37" s="67">
        <v>588</v>
      </c>
      <c r="F37" s="66" t="s">
        <v>89</v>
      </c>
      <c r="G37" s="67">
        <v>906</v>
      </c>
    </row>
    <row r="38" spans="2:7" x14ac:dyDescent="0.3">
      <c r="B38" s="66" t="s">
        <v>91</v>
      </c>
      <c r="C38" s="105">
        <v>1.8276189779954675E-2</v>
      </c>
      <c r="D38" s="67">
        <v>250</v>
      </c>
      <c r="F38" s="66" t="s">
        <v>107</v>
      </c>
      <c r="G38" s="67">
        <v>480</v>
      </c>
    </row>
    <row r="40" spans="2:7" x14ac:dyDescent="0.3">
      <c r="B40" s="107" t="s">
        <v>77</v>
      </c>
    </row>
    <row r="41" spans="2:7" x14ac:dyDescent="0.3">
      <c r="B41" s="106" t="s">
        <v>344</v>
      </c>
    </row>
  </sheetData>
  <hyperlinks>
    <hyperlink ref="B41" r:id="rId1" xr:uid="{0155B485-42A2-49B1-AEB1-5604B17F3743}"/>
  </hyperlinks>
  <pageMargins left="0.7" right="0.7" top="0.75" bottom="0.75" header="0.3" footer="0.3"/>
  <drawing r:id="rId2"/>
  <tableParts count="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A7AA1-A52C-421D-8192-1AA522FC6C54}">
  <dimension ref="B2:AN170"/>
  <sheetViews>
    <sheetView zoomScaleNormal="100" workbookViewId="0">
      <selection activeCell="B2" sqref="B2"/>
    </sheetView>
  </sheetViews>
  <sheetFormatPr defaultColWidth="9.109375" defaultRowHeight="15.6" x14ac:dyDescent="0.3"/>
  <cols>
    <col min="1" max="1" width="9.109375" style="23"/>
    <col min="2" max="2" width="21.44140625" style="25" bestFit="1" customWidth="1"/>
    <col min="3" max="3" width="34.6640625" style="23" customWidth="1"/>
    <col min="4" max="4" width="17.6640625" style="23" bestFit="1" customWidth="1"/>
    <col min="5" max="5" width="11.88671875" style="23" bestFit="1" customWidth="1"/>
    <col min="6" max="6" width="21.44140625" style="23" bestFit="1" customWidth="1"/>
    <col min="7" max="7" width="19.5546875" style="23" bestFit="1" customWidth="1"/>
    <col min="8" max="8" width="8.44140625" style="23" bestFit="1" customWidth="1"/>
    <col min="9" max="17" width="10.6640625" style="23" bestFit="1" customWidth="1"/>
    <col min="18" max="38" width="11.88671875" style="23" bestFit="1" customWidth="1"/>
    <col min="39" max="39" width="17.109375" style="23" bestFit="1" customWidth="1"/>
    <col min="40" max="40" width="21.33203125" style="23" bestFit="1" customWidth="1"/>
    <col min="41" max="16384" width="9.109375" style="23"/>
  </cols>
  <sheetData>
    <row r="2" spans="2:3" x14ac:dyDescent="0.3">
      <c r="B2" s="35" t="s">
        <v>666</v>
      </c>
    </row>
    <row r="3" spans="2:3" x14ac:dyDescent="0.3">
      <c r="B3" s="35"/>
    </row>
    <row r="4" spans="2:3" x14ac:dyDescent="0.3">
      <c r="B4" s="113" t="s">
        <v>77</v>
      </c>
    </row>
    <row r="5" spans="2:3" x14ac:dyDescent="0.3">
      <c r="B5" s="23" t="s">
        <v>663</v>
      </c>
    </row>
    <row r="6" spans="2:3" x14ac:dyDescent="0.3">
      <c r="B6" s="114" t="s">
        <v>662</v>
      </c>
    </row>
    <row r="7" spans="2:3" x14ac:dyDescent="0.3">
      <c r="B7" s="24" t="s">
        <v>682</v>
      </c>
    </row>
    <row r="8" spans="2:3" x14ac:dyDescent="0.3">
      <c r="B8" s="23" t="s">
        <v>683</v>
      </c>
    </row>
    <row r="9" spans="2:3" x14ac:dyDescent="0.3">
      <c r="B9" s="23" t="s">
        <v>664</v>
      </c>
    </row>
    <row r="10" spans="2:3" ht="16.2" thickBot="1" x14ac:dyDescent="0.35">
      <c r="B10" s="23"/>
    </row>
    <row r="11" spans="2:3" x14ac:dyDescent="0.3">
      <c r="B11" s="93" t="s">
        <v>152</v>
      </c>
      <c r="C11" s="95" t="s">
        <v>661</v>
      </c>
    </row>
    <row r="12" spans="2:3" x14ac:dyDescent="0.3">
      <c r="B12" s="96" t="s">
        <v>82</v>
      </c>
      <c r="C12" s="115">
        <v>3.6702254435207542</v>
      </c>
    </row>
    <row r="13" spans="2:3" x14ac:dyDescent="0.3">
      <c r="B13" s="96" t="s">
        <v>86</v>
      </c>
      <c r="C13" s="115">
        <v>2.0564213593581053</v>
      </c>
    </row>
    <row r="14" spans="2:3" x14ac:dyDescent="0.3">
      <c r="B14" s="96" t="s">
        <v>83</v>
      </c>
      <c r="C14" s="115">
        <v>1.9896864958308691</v>
      </c>
    </row>
    <row r="15" spans="2:3" x14ac:dyDescent="0.3">
      <c r="B15" s="96" t="s">
        <v>108</v>
      </c>
      <c r="C15" s="115">
        <v>1.9090909090909092</v>
      </c>
    </row>
    <row r="16" spans="2:3" x14ac:dyDescent="0.3">
      <c r="B16" s="96" t="s">
        <v>98</v>
      </c>
      <c r="C16" s="115">
        <v>1.8256531372531235</v>
      </c>
    </row>
    <row r="17" spans="2:3" x14ac:dyDescent="0.3">
      <c r="B17" s="96" t="s">
        <v>79</v>
      </c>
      <c r="C17" s="115">
        <v>1.7698055565121238</v>
      </c>
    </row>
    <row r="18" spans="2:3" x14ac:dyDescent="0.3">
      <c r="B18" s="96" t="s">
        <v>87</v>
      </c>
      <c r="C18" s="115">
        <v>1.7515629583372168</v>
      </c>
    </row>
    <row r="19" spans="2:3" x14ac:dyDescent="0.3">
      <c r="B19" s="96" t="s">
        <v>106</v>
      </c>
      <c r="C19" s="115">
        <v>1.7376651126651126</v>
      </c>
    </row>
    <row r="20" spans="2:3" x14ac:dyDescent="0.3">
      <c r="B20" s="96" t="s">
        <v>107</v>
      </c>
      <c r="C20" s="115">
        <v>1.6703345303116617</v>
      </c>
    </row>
    <row r="21" spans="2:3" x14ac:dyDescent="0.3">
      <c r="B21" s="96" t="s">
        <v>97</v>
      </c>
      <c r="C21" s="115">
        <v>1.4640350853678099</v>
      </c>
    </row>
    <row r="22" spans="2:3" x14ac:dyDescent="0.3">
      <c r="B22" s="96" t="s">
        <v>89</v>
      </c>
      <c r="C22" s="115">
        <v>1.4626365350509976</v>
      </c>
    </row>
    <row r="23" spans="2:3" x14ac:dyDescent="0.3">
      <c r="B23" s="96" t="s">
        <v>95</v>
      </c>
      <c r="C23" s="115">
        <v>1.3846153846153846</v>
      </c>
    </row>
    <row r="24" spans="2:3" x14ac:dyDescent="0.3">
      <c r="B24" s="96" t="s">
        <v>96</v>
      </c>
      <c r="C24" s="115">
        <v>1.3335393737296861</v>
      </c>
    </row>
    <row r="25" spans="2:3" x14ac:dyDescent="0.3">
      <c r="B25" s="96" t="s">
        <v>103</v>
      </c>
      <c r="C25" s="115">
        <v>1.3055063798110917</v>
      </c>
    </row>
    <row r="26" spans="2:3" x14ac:dyDescent="0.3">
      <c r="B26" s="96" t="s">
        <v>15</v>
      </c>
      <c r="C26" s="115">
        <v>1.2666666666666666</v>
      </c>
    </row>
    <row r="27" spans="2:3" x14ac:dyDescent="0.3">
      <c r="B27" s="96" t="s">
        <v>81</v>
      </c>
      <c r="C27" s="115">
        <v>1.2479290689729947</v>
      </c>
    </row>
    <row r="28" spans="2:3" x14ac:dyDescent="0.3">
      <c r="B28" s="96" t="s">
        <v>100</v>
      </c>
      <c r="C28" s="115">
        <v>1.2412993039443156</v>
      </c>
    </row>
    <row r="29" spans="2:3" x14ac:dyDescent="0.3">
      <c r="B29" s="96" t="s">
        <v>93</v>
      </c>
      <c r="C29" s="115">
        <v>1.2330827067669172</v>
      </c>
    </row>
    <row r="30" spans="2:3" x14ac:dyDescent="0.3">
      <c r="B30" s="96" t="s">
        <v>11</v>
      </c>
      <c r="C30" s="115">
        <v>1.2</v>
      </c>
    </row>
    <row r="31" spans="2:3" x14ac:dyDescent="0.3">
      <c r="B31" s="96" t="s">
        <v>92</v>
      </c>
      <c r="C31" s="115">
        <v>1.171699480169456</v>
      </c>
    </row>
    <row r="32" spans="2:3" x14ac:dyDescent="0.3">
      <c r="B32" s="96" t="s">
        <v>105</v>
      </c>
      <c r="C32" s="115">
        <v>1.168006756403366</v>
      </c>
    </row>
    <row r="33" spans="2:40" x14ac:dyDescent="0.3">
      <c r="B33" s="96" t="s">
        <v>90</v>
      </c>
      <c r="C33" s="115">
        <v>1.1457323794732155</v>
      </c>
    </row>
    <row r="34" spans="2:40" x14ac:dyDescent="0.3">
      <c r="B34" s="96" t="s">
        <v>94</v>
      </c>
      <c r="C34" s="115">
        <v>1.1284153005464481</v>
      </c>
    </row>
    <row r="35" spans="2:40" x14ac:dyDescent="0.3">
      <c r="B35" s="96" t="s">
        <v>85</v>
      </c>
      <c r="C35" s="115">
        <v>1.1162600085170247</v>
      </c>
    </row>
    <row r="36" spans="2:40" x14ac:dyDescent="0.3">
      <c r="B36" s="96" t="s">
        <v>80</v>
      </c>
      <c r="C36" s="115">
        <v>1.0570799023688684</v>
      </c>
    </row>
    <row r="37" spans="2:40" x14ac:dyDescent="0.3">
      <c r="B37" s="96" t="s">
        <v>84</v>
      </c>
      <c r="C37" s="115">
        <v>1.0178571428571428</v>
      </c>
    </row>
    <row r="38" spans="2:40" x14ac:dyDescent="0.3">
      <c r="B38" s="96" t="s">
        <v>78</v>
      </c>
      <c r="C38" s="115">
        <v>0.96943808797355713</v>
      </c>
    </row>
    <row r="39" spans="2:40" x14ac:dyDescent="0.3">
      <c r="B39" s="96" t="s">
        <v>607</v>
      </c>
      <c r="C39" s="115">
        <v>0.83047612435455931</v>
      </c>
    </row>
    <row r="40" spans="2:40" x14ac:dyDescent="0.3">
      <c r="B40" s="96" t="s">
        <v>99</v>
      </c>
      <c r="C40" s="115">
        <v>0.5531747190191213</v>
      </c>
    </row>
    <row r="41" spans="2:40" x14ac:dyDescent="0.3">
      <c r="B41" s="96" t="s">
        <v>88</v>
      </c>
      <c r="C41" s="115">
        <v>0.55182051218335904</v>
      </c>
    </row>
    <row r="42" spans="2:40" x14ac:dyDescent="0.3">
      <c r="B42" s="96" t="s">
        <v>91</v>
      </c>
      <c r="C42" s="115">
        <v>0.52962962962962967</v>
      </c>
    </row>
    <row r="43" spans="2:40" ht="16.2" thickBot="1" x14ac:dyDescent="0.35">
      <c r="B43" s="103" t="s">
        <v>636</v>
      </c>
      <c r="C43" s="116">
        <v>0.51234567901234573</v>
      </c>
    </row>
    <row r="46" spans="2:40" x14ac:dyDescent="0.3">
      <c r="B46" s="35" t="s">
        <v>665</v>
      </c>
    </row>
    <row r="47" spans="2:40" x14ac:dyDescent="0.3">
      <c r="B47" s="117" t="s">
        <v>346</v>
      </c>
      <c r="C47" s="117" t="s">
        <v>347</v>
      </c>
      <c r="D47" s="118" t="s">
        <v>348</v>
      </c>
      <c r="E47" s="117" t="s">
        <v>349</v>
      </c>
      <c r="F47" s="117" t="s">
        <v>152</v>
      </c>
      <c r="G47" s="117" t="s">
        <v>350</v>
      </c>
      <c r="H47" s="117" t="s">
        <v>351</v>
      </c>
      <c r="I47" s="117" t="s">
        <v>352</v>
      </c>
      <c r="J47" s="117" t="s">
        <v>353</v>
      </c>
      <c r="K47" s="117" t="s">
        <v>354</v>
      </c>
      <c r="L47" s="117" t="s">
        <v>355</v>
      </c>
      <c r="M47" s="117" t="s">
        <v>356</v>
      </c>
      <c r="N47" s="117" t="s">
        <v>357</v>
      </c>
      <c r="O47" s="117" t="s">
        <v>358</v>
      </c>
      <c r="P47" s="117" t="s">
        <v>359</v>
      </c>
      <c r="Q47" s="117" t="s">
        <v>360</v>
      </c>
      <c r="R47" s="117" t="s">
        <v>361</v>
      </c>
      <c r="S47" s="117" t="s">
        <v>362</v>
      </c>
      <c r="T47" s="117" t="s">
        <v>363</v>
      </c>
      <c r="U47" s="117" t="s">
        <v>364</v>
      </c>
      <c r="V47" s="117" t="s">
        <v>365</v>
      </c>
      <c r="W47" s="117" t="s">
        <v>366</v>
      </c>
      <c r="X47" s="117" t="s">
        <v>367</v>
      </c>
      <c r="Y47" s="117" t="s">
        <v>368</v>
      </c>
      <c r="Z47" s="117" t="s">
        <v>369</v>
      </c>
      <c r="AA47" s="117" t="s">
        <v>370</v>
      </c>
      <c r="AB47" s="117" t="s">
        <v>371</v>
      </c>
      <c r="AC47" s="117" t="s">
        <v>372</v>
      </c>
      <c r="AD47" s="117" t="s">
        <v>373</v>
      </c>
      <c r="AE47" s="117" t="s">
        <v>374</v>
      </c>
      <c r="AF47" s="117" t="s">
        <v>375</v>
      </c>
      <c r="AG47" s="117" t="s">
        <v>376</v>
      </c>
      <c r="AH47" s="117" t="s">
        <v>377</v>
      </c>
      <c r="AI47" s="117" t="s">
        <v>378</v>
      </c>
      <c r="AJ47" s="117" t="s">
        <v>379</v>
      </c>
      <c r="AK47" s="117" t="s">
        <v>380</v>
      </c>
      <c r="AL47" s="117" t="s">
        <v>381</v>
      </c>
      <c r="AM47" s="117" t="s">
        <v>382</v>
      </c>
      <c r="AN47" s="119" t="s">
        <v>383</v>
      </c>
    </row>
    <row r="48" spans="2:40" x14ac:dyDescent="0.3">
      <c r="B48" s="120" t="s">
        <v>384</v>
      </c>
      <c r="C48" s="120" t="s">
        <v>385</v>
      </c>
      <c r="D48" s="121" t="s">
        <v>386</v>
      </c>
      <c r="E48" s="120">
        <v>2018</v>
      </c>
      <c r="F48" s="120" t="s">
        <v>78</v>
      </c>
      <c r="G48" s="120" t="s">
        <v>387</v>
      </c>
      <c r="H48" s="120" t="s">
        <v>388</v>
      </c>
      <c r="I48" s="122">
        <v>161000</v>
      </c>
      <c r="J48" s="122">
        <v>189000</v>
      </c>
      <c r="K48" s="122">
        <v>200000</v>
      </c>
      <c r="L48" s="122">
        <v>216000</v>
      </c>
      <c r="M48" s="122">
        <v>218000</v>
      </c>
      <c r="N48" s="122">
        <v>240000</v>
      </c>
      <c r="O48" s="122">
        <v>260000</v>
      </c>
      <c r="P48" s="122">
        <v>284000</v>
      </c>
      <c r="Q48" s="122">
        <v>310000</v>
      </c>
      <c r="R48" s="122">
        <v>400000</v>
      </c>
      <c r="S48" s="122">
        <v>400000</v>
      </c>
      <c r="T48" s="122">
        <v>420000</v>
      </c>
      <c r="U48" s="122">
        <v>450000</v>
      </c>
      <c r="V48" s="122">
        <v>450000</v>
      </c>
      <c r="W48" s="122">
        <v>535000</v>
      </c>
      <c r="X48" s="122">
        <v>591000</v>
      </c>
      <c r="Y48" s="122">
        <v>577000</v>
      </c>
      <c r="Z48" s="122">
        <v>634000</v>
      </c>
      <c r="AA48" s="122">
        <v>739000</v>
      </c>
      <c r="AB48" s="122">
        <v>950000</v>
      </c>
      <c r="AC48" s="122">
        <v>1080000</v>
      </c>
      <c r="AD48" s="122">
        <v>1350000</v>
      </c>
      <c r="AE48" s="122">
        <v>1210000</v>
      </c>
      <c r="AF48" s="122">
        <v>1050000</v>
      </c>
      <c r="AG48" s="122">
        <v>1020000</v>
      </c>
      <c r="AH48" s="122">
        <v>1350000</v>
      </c>
      <c r="AI48" s="122">
        <v>1490000</v>
      </c>
      <c r="AJ48" s="122">
        <v>1490000</v>
      </c>
      <c r="AK48" s="122">
        <v>1620000</v>
      </c>
      <c r="AL48" s="122">
        <v>1640000</v>
      </c>
      <c r="AM48" s="123">
        <v>0.01</v>
      </c>
      <c r="AN48" s="124">
        <f>(Table513[[#This Row],[2025 ($)]]-Table513[[#This Row],[2015 ($)]])/Table513[[#This Row],[2015 ($)]]</f>
        <v>0.72631578947368425</v>
      </c>
    </row>
    <row r="49" spans="2:40" x14ac:dyDescent="0.3">
      <c r="B49" s="120" t="s">
        <v>389</v>
      </c>
      <c r="C49" s="120" t="s">
        <v>390</v>
      </c>
      <c r="D49" s="121" t="s">
        <v>391</v>
      </c>
      <c r="E49" s="120">
        <v>2019</v>
      </c>
      <c r="F49" s="120" t="s">
        <v>78</v>
      </c>
      <c r="G49" s="120" t="s">
        <v>392</v>
      </c>
      <c r="H49" s="122">
        <v>2217</v>
      </c>
      <c r="I49" s="122">
        <v>123000</v>
      </c>
      <c r="J49" s="122">
        <v>128000</v>
      </c>
      <c r="K49" s="122">
        <v>134000</v>
      </c>
      <c r="L49" s="122">
        <v>142000</v>
      </c>
      <c r="M49" s="122">
        <v>165000</v>
      </c>
      <c r="N49" s="122">
        <v>171000</v>
      </c>
      <c r="O49" s="122">
        <v>188000</v>
      </c>
      <c r="P49" s="122">
        <v>215000</v>
      </c>
      <c r="Q49" s="122">
        <v>231000</v>
      </c>
      <c r="R49" s="122">
        <v>327000</v>
      </c>
      <c r="S49" s="122">
        <v>491000</v>
      </c>
      <c r="T49" s="122">
        <v>225000</v>
      </c>
      <c r="U49" s="122">
        <v>335000</v>
      </c>
      <c r="V49" s="122">
        <v>410000</v>
      </c>
      <c r="W49" s="122">
        <v>416000</v>
      </c>
      <c r="X49" s="122">
        <v>458000</v>
      </c>
      <c r="Y49" s="122">
        <v>458000</v>
      </c>
      <c r="Z49" s="122">
        <v>1000000</v>
      </c>
      <c r="AA49" s="122">
        <v>1040000</v>
      </c>
      <c r="AB49" s="122">
        <v>2070000</v>
      </c>
      <c r="AC49" s="122">
        <v>2070000</v>
      </c>
      <c r="AD49" s="122">
        <v>2230000</v>
      </c>
      <c r="AE49" s="122">
        <v>2230000</v>
      </c>
      <c r="AF49" s="122">
        <v>2380000</v>
      </c>
      <c r="AG49" s="122">
        <v>2610000</v>
      </c>
      <c r="AH49" s="122">
        <v>3110000</v>
      </c>
      <c r="AI49" s="122">
        <v>3970000</v>
      </c>
      <c r="AJ49" s="122">
        <v>4200000</v>
      </c>
      <c r="AK49" s="122">
        <v>4620000</v>
      </c>
      <c r="AL49" s="122">
        <v>4580000</v>
      </c>
      <c r="AM49" s="123">
        <v>-0.01</v>
      </c>
      <c r="AN49" s="124">
        <f>(Table513[[#This Row],[2025 ($)]]-Table513[[#This Row],[2015 ($)]])/Table513[[#This Row],[2015 ($)]]</f>
        <v>1.21256038647343</v>
      </c>
    </row>
    <row r="50" spans="2:40" x14ac:dyDescent="0.3">
      <c r="B50" s="120" t="s">
        <v>389</v>
      </c>
      <c r="C50" s="120" t="s">
        <v>393</v>
      </c>
      <c r="D50" s="121" t="s">
        <v>79</v>
      </c>
      <c r="E50" s="120">
        <v>2148</v>
      </c>
      <c r="F50" s="120" t="s">
        <v>79</v>
      </c>
      <c r="G50" s="120" t="s">
        <v>392</v>
      </c>
      <c r="H50" s="122">
        <v>2415</v>
      </c>
      <c r="I50" s="122">
        <v>181000</v>
      </c>
      <c r="J50" s="120"/>
      <c r="K50" s="120"/>
      <c r="L50" s="120"/>
      <c r="M50" s="120"/>
      <c r="N50" s="122">
        <v>728000</v>
      </c>
      <c r="O50" s="122">
        <v>728000</v>
      </c>
      <c r="P50" s="122">
        <v>950000</v>
      </c>
      <c r="Q50" s="122">
        <v>1150000</v>
      </c>
      <c r="R50" s="122">
        <v>1250000</v>
      </c>
      <c r="S50" s="122">
        <v>1325000</v>
      </c>
      <c r="T50" s="122">
        <v>1420000</v>
      </c>
      <c r="U50" s="122">
        <v>925000</v>
      </c>
      <c r="V50" s="122">
        <v>879000</v>
      </c>
      <c r="W50" s="122">
        <v>897000</v>
      </c>
      <c r="X50" s="122">
        <v>892000</v>
      </c>
      <c r="Y50" s="122">
        <v>803000</v>
      </c>
      <c r="Z50" s="122">
        <v>760000</v>
      </c>
      <c r="AA50" s="122">
        <v>796000</v>
      </c>
      <c r="AB50" s="122">
        <v>818000</v>
      </c>
      <c r="AC50" s="122">
        <v>882000</v>
      </c>
      <c r="AD50" s="122">
        <v>1000000</v>
      </c>
      <c r="AE50" s="122">
        <v>1040000</v>
      </c>
      <c r="AF50" s="122">
        <v>1110000</v>
      </c>
      <c r="AG50" s="122">
        <v>1160000</v>
      </c>
      <c r="AH50" s="122">
        <v>1330000</v>
      </c>
      <c r="AI50" s="122">
        <v>2500000</v>
      </c>
      <c r="AJ50" s="122">
        <v>3750000</v>
      </c>
      <c r="AK50" s="122">
        <v>3760000</v>
      </c>
      <c r="AL50" s="122">
        <v>3910000</v>
      </c>
      <c r="AM50" s="123">
        <v>0.04</v>
      </c>
      <c r="AN50" s="124">
        <f>(Table513[[#This Row],[2025 ($)]]-Table513[[#This Row],[2015 ($)]])/Table513[[#This Row],[2015 ($)]]</f>
        <v>3.779951100244499</v>
      </c>
    </row>
    <row r="51" spans="2:40" x14ac:dyDescent="0.3">
      <c r="B51" s="120" t="s">
        <v>384</v>
      </c>
      <c r="C51" s="120" t="s">
        <v>394</v>
      </c>
      <c r="D51" s="121" t="s">
        <v>395</v>
      </c>
      <c r="E51" s="120">
        <v>2761</v>
      </c>
      <c r="F51" s="120" t="s">
        <v>79</v>
      </c>
      <c r="G51" s="120" t="s">
        <v>387</v>
      </c>
      <c r="H51" s="120" t="s">
        <v>396</v>
      </c>
      <c r="I51" s="122">
        <v>55000</v>
      </c>
      <c r="J51" s="122">
        <v>60500</v>
      </c>
      <c r="K51" s="122">
        <v>69500</v>
      </c>
      <c r="L51" s="122">
        <v>79900</v>
      </c>
      <c r="M51" s="122">
        <v>95800</v>
      </c>
      <c r="N51" s="122">
        <v>100000</v>
      </c>
      <c r="O51" s="122">
        <v>110000</v>
      </c>
      <c r="P51" s="122">
        <v>138000</v>
      </c>
      <c r="Q51" s="122">
        <v>166000</v>
      </c>
      <c r="R51" s="122">
        <v>166000</v>
      </c>
      <c r="S51" s="122">
        <v>158000</v>
      </c>
      <c r="T51" s="122">
        <v>149000</v>
      </c>
      <c r="U51" s="122">
        <v>159000</v>
      </c>
      <c r="V51" s="122">
        <v>159000</v>
      </c>
      <c r="W51" s="122">
        <v>165000</v>
      </c>
      <c r="X51" s="122">
        <v>175000</v>
      </c>
      <c r="Y51" s="122">
        <v>180000</v>
      </c>
      <c r="Z51" s="122">
        <v>195000</v>
      </c>
      <c r="AA51" s="122">
        <v>220000</v>
      </c>
      <c r="AB51" s="122">
        <v>325000</v>
      </c>
      <c r="AC51" s="122">
        <v>340000</v>
      </c>
      <c r="AD51" s="122">
        <v>390000</v>
      </c>
      <c r="AE51" s="122">
        <v>400000</v>
      </c>
      <c r="AF51" s="122">
        <v>362800</v>
      </c>
      <c r="AG51" s="122">
        <v>380000</v>
      </c>
      <c r="AH51" s="122">
        <v>421000</v>
      </c>
      <c r="AI51" s="122">
        <v>513000</v>
      </c>
      <c r="AJ51" s="122">
        <v>515000</v>
      </c>
      <c r="AK51" s="122">
        <v>630000</v>
      </c>
      <c r="AL51" s="122">
        <v>650000</v>
      </c>
      <c r="AM51" s="123">
        <v>0.03</v>
      </c>
      <c r="AN51" s="124">
        <f>(Table513[[#This Row],[2025 ($)]]-Table513[[#This Row],[2015 ($)]])/Table513[[#This Row],[2015 ($)]]</f>
        <v>1</v>
      </c>
    </row>
    <row r="52" spans="2:40" x14ac:dyDescent="0.3">
      <c r="B52" s="120" t="s">
        <v>397</v>
      </c>
      <c r="C52" s="120" t="s">
        <v>398</v>
      </c>
      <c r="D52" s="121" t="s">
        <v>399</v>
      </c>
      <c r="E52" s="120">
        <v>2765</v>
      </c>
      <c r="F52" s="120" t="s">
        <v>79</v>
      </c>
      <c r="G52" s="120" t="s">
        <v>400</v>
      </c>
      <c r="H52" s="120">
        <v>2.1</v>
      </c>
      <c r="I52" s="122">
        <v>192000</v>
      </c>
      <c r="J52" s="122">
        <v>230000</v>
      </c>
      <c r="K52" s="122">
        <v>264000</v>
      </c>
      <c r="L52" s="122">
        <v>363000</v>
      </c>
      <c r="M52" s="122">
        <v>363000</v>
      </c>
      <c r="N52" s="122">
        <v>385000</v>
      </c>
      <c r="O52" s="122">
        <v>460000</v>
      </c>
      <c r="P52" s="122">
        <v>550000</v>
      </c>
      <c r="Q52" s="122">
        <v>660000</v>
      </c>
      <c r="R52" s="122">
        <v>750000</v>
      </c>
      <c r="S52" s="122">
        <v>750000</v>
      </c>
      <c r="T52" s="122">
        <v>794000</v>
      </c>
      <c r="U52" s="122">
        <v>750000</v>
      </c>
      <c r="V52" s="122">
        <v>770000</v>
      </c>
      <c r="W52" s="122">
        <v>678000</v>
      </c>
      <c r="X52" s="122">
        <v>678000</v>
      </c>
      <c r="Y52" s="122">
        <v>793000</v>
      </c>
      <c r="Z52" s="122">
        <v>793000</v>
      </c>
      <c r="AA52" s="122">
        <v>941000</v>
      </c>
      <c r="AB52" s="122">
        <v>1080000</v>
      </c>
      <c r="AC52" s="122">
        <v>1300000</v>
      </c>
      <c r="AD52" s="122">
        <v>1880000</v>
      </c>
      <c r="AE52" s="122">
        <v>2000000</v>
      </c>
      <c r="AF52" s="122">
        <v>2200000</v>
      </c>
      <c r="AG52" s="122">
        <v>2310000</v>
      </c>
      <c r="AH52" s="122">
        <v>2470000</v>
      </c>
      <c r="AI52" s="122">
        <v>3500000</v>
      </c>
      <c r="AJ52" s="122">
        <v>3500000</v>
      </c>
      <c r="AK52" s="122">
        <v>3800000</v>
      </c>
      <c r="AL52" s="122">
        <v>3660000</v>
      </c>
      <c r="AM52" s="123">
        <v>-0.04</v>
      </c>
      <c r="AN52" s="124">
        <f>(Table513[[#This Row],[2025 ($)]]-Table513[[#This Row],[2015 ($)]])/Table513[[#This Row],[2015 ($)]]</f>
        <v>2.3888888888888888</v>
      </c>
    </row>
    <row r="53" spans="2:40" x14ac:dyDescent="0.3">
      <c r="B53" s="120" t="s">
        <v>384</v>
      </c>
      <c r="C53" s="120" t="s">
        <v>401</v>
      </c>
      <c r="D53" s="121" t="s">
        <v>402</v>
      </c>
      <c r="E53" s="120">
        <v>2770</v>
      </c>
      <c r="F53" s="120" t="s">
        <v>79</v>
      </c>
      <c r="G53" s="120" t="s">
        <v>387</v>
      </c>
      <c r="H53" s="120" t="s">
        <v>403</v>
      </c>
      <c r="I53" s="122">
        <v>78600</v>
      </c>
      <c r="J53" s="122">
        <v>86400</v>
      </c>
      <c r="K53" s="122">
        <v>95000</v>
      </c>
      <c r="L53" s="122">
        <v>114000</v>
      </c>
      <c r="M53" s="122">
        <v>119000</v>
      </c>
      <c r="N53" s="122">
        <v>130000</v>
      </c>
      <c r="O53" s="122">
        <v>144000</v>
      </c>
      <c r="P53" s="122">
        <v>180000</v>
      </c>
      <c r="Q53" s="122">
        <v>205000</v>
      </c>
      <c r="R53" s="122">
        <v>204000</v>
      </c>
      <c r="S53" s="122">
        <v>205000</v>
      </c>
      <c r="T53" s="122">
        <v>200000</v>
      </c>
      <c r="U53" s="122">
        <v>200000</v>
      </c>
      <c r="V53" s="122">
        <v>200000</v>
      </c>
      <c r="W53" s="122">
        <v>215000</v>
      </c>
      <c r="X53" s="122">
        <v>220000</v>
      </c>
      <c r="Y53" s="122">
        <v>225000</v>
      </c>
      <c r="Z53" s="122">
        <v>230000</v>
      </c>
      <c r="AA53" s="122">
        <v>255000</v>
      </c>
      <c r="AB53" s="122">
        <v>355000</v>
      </c>
      <c r="AC53" s="122">
        <v>355000</v>
      </c>
      <c r="AD53" s="122">
        <v>390000</v>
      </c>
      <c r="AE53" s="122">
        <v>420000</v>
      </c>
      <c r="AF53" s="122">
        <v>390000</v>
      </c>
      <c r="AG53" s="122">
        <v>420000</v>
      </c>
      <c r="AH53" s="122">
        <v>510000</v>
      </c>
      <c r="AI53" s="122">
        <v>601000</v>
      </c>
      <c r="AJ53" s="122">
        <v>600000</v>
      </c>
      <c r="AK53" s="122">
        <v>690000</v>
      </c>
      <c r="AL53" s="122">
        <v>800000</v>
      </c>
      <c r="AM53" s="123">
        <v>0.16</v>
      </c>
      <c r="AN53" s="124">
        <f>(Table513[[#This Row],[2025 ($)]]-Table513[[#This Row],[2015 ($)]])/Table513[[#This Row],[2015 ($)]]</f>
        <v>1.2535211267605635</v>
      </c>
    </row>
    <row r="54" spans="2:40" x14ac:dyDescent="0.3">
      <c r="B54" s="120" t="s">
        <v>404</v>
      </c>
      <c r="C54" s="120" t="s">
        <v>405</v>
      </c>
      <c r="D54" s="121" t="s">
        <v>406</v>
      </c>
      <c r="E54" s="120">
        <v>2766</v>
      </c>
      <c r="F54" s="120" t="s">
        <v>79</v>
      </c>
      <c r="G54" s="120" t="s">
        <v>407</v>
      </c>
      <c r="H54" s="120"/>
      <c r="I54" s="122">
        <v>35000</v>
      </c>
      <c r="J54" s="122">
        <v>35000</v>
      </c>
      <c r="K54" s="122">
        <v>38500</v>
      </c>
      <c r="L54" s="122">
        <v>44200</v>
      </c>
      <c r="M54" s="122">
        <v>48600</v>
      </c>
      <c r="N54" s="122">
        <v>48600</v>
      </c>
      <c r="O54" s="122">
        <v>51000</v>
      </c>
      <c r="P54" s="122">
        <v>59000</v>
      </c>
      <c r="Q54" s="122">
        <v>59000</v>
      </c>
      <c r="R54" s="122">
        <v>59000</v>
      </c>
      <c r="S54" s="122">
        <v>59000</v>
      </c>
      <c r="T54" s="122">
        <v>59000</v>
      </c>
      <c r="U54" s="122">
        <v>59000</v>
      </c>
      <c r="V54" s="122">
        <v>59000</v>
      </c>
      <c r="W54" s="122">
        <v>66400</v>
      </c>
      <c r="X54" s="122">
        <v>66400</v>
      </c>
      <c r="Y54" s="122">
        <v>66400</v>
      </c>
      <c r="Z54" s="122">
        <v>69900</v>
      </c>
      <c r="AA54" s="122">
        <v>69900</v>
      </c>
      <c r="AB54" s="122">
        <v>75000</v>
      </c>
      <c r="AC54" s="122">
        <v>82500</v>
      </c>
      <c r="AD54" s="122">
        <v>82500</v>
      </c>
      <c r="AE54" s="122">
        <v>82500</v>
      </c>
      <c r="AF54" s="122">
        <v>82500</v>
      </c>
      <c r="AG54" s="122">
        <v>82500</v>
      </c>
      <c r="AH54" s="122">
        <v>101000</v>
      </c>
      <c r="AI54" s="122">
        <v>104000</v>
      </c>
      <c r="AJ54" s="122">
        <v>104000</v>
      </c>
      <c r="AK54" s="122">
        <v>106000</v>
      </c>
      <c r="AL54" s="122">
        <v>107000</v>
      </c>
      <c r="AM54" s="123">
        <v>0.01</v>
      </c>
      <c r="AN54" s="124">
        <f>(Table513[[#This Row],[2025 ($)]]-Table513[[#This Row],[2015 ($)]])/Table513[[#This Row],[2015 ($)]]</f>
        <v>0.42666666666666669</v>
      </c>
    </row>
    <row r="55" spans="2:40" x14ac:dyDescent="0.3">
      <c r="B55" s="120" t="s">
        <v>384</v>
      </c>
      <c r="C55" s="120" t="s">
        <v>408</v>
      </c>
      <c r="D55" s="121" t="s">
        <v>409</v>
      </c>
      <c r="E55" s="120">
        <v>2774</v>
      </c>
      <c r="F55" s="120" t="s">
        <v>80</v>
      </c>
      <c r="G55" s="120" t="s">
        <v>387</v>
      </c>
      <c r="H55" s="120" t="s">
        <v>410</v>
      </c>
      <c r="I55" s="122">
        <v>85000</v>
      </c>
      <c r="J55" s="122">
        <v>102000</v>
      </c>
      <c r="K55" s="122">
        <v>112000</v>
      </c>
      <c r="L55" s="122">
        <v>140000</v>
      </c>
      <c r="M55" s="122">
        <v>168000</v>
      </c>
      <c r="N55" s="122">
        <v>168000</v>
      </c>
      <c r="O55" s="122">
        <v>201000</v>
      </c>
      <c r="P55" s="122">
        <v>241000</v>
      </c>
      <c r="Q55" s="122">
        <v>257000</v>
      </c>
      <c r="R55" s="122">
        <v>257000</v>
      </c>
      <c r="S55" s="122">
        <v>257000</v>
      </c>
      <c r="T55" s="122">
        <v>252000</v>
      </c>
      <c r="U55" s="122">
        <v>252000</v>
      </c>
      <c r="V55" s="122">
        <v>252000</v>
      </c>
      <c r="W55" s="122">
        <v>252000</v>
      </c>
      <c r="X55" s="122">
        <v>252000</v>
      </c>
      <c r="Y55" s="122">
        <v>252000</v>
      </c>
      <c r="Z55" s="122">
        <v>257000</v>
      </c>
      <c r="AA55" s="122">
        <v>283000</v>
      </c>
      <c r="AB55" s="122">
        <v>311000</v>
      </c>
      <c r="AC55" s="122">
        <v>326000</v>
      </c>
      <c r="AD55" s="122">
        <v>388000</v>
      </c>
      <c r="AE55" s="122">
        <v>426000</v>
      </c>
      <c r="AF55" s="122">
        <v>392000</v>
      </c>
      <c r="AG55" s="122">
        <v>392000</v>
      </c>
      <c r="AH55" s="122">
        <v>441000</v>
      </c>
      <c r="AI55" s="122">
        <v>568000</v>
      </c>
      <c r="AJ55" s="122">
        <v>588000</v>
      </c>
      <c r="AK55" s="122">
        <v>628000</v>
      </c>
      <c r="AL55" s="122">
        <v>628000</v>
      </c>
      <c r="AM55" s="123">
        <v>0</v>
      </c>
      <c r="AN55" s="124">
        <f>(Table513[[#This Row],[2025 ($)]]-Table513[[#This Row],[2015 ($)]])/Table513[[#This Row],[2015 ($)]]</f>
        <v>1.0192926045016077</v>
      </c>
    </row>
    <row r="56" spans="2:40" x14ac:dyDescent="0.3">
      <c r="B56" s="120" t="s">
        <v>384</v>
      </c>
      <c r="C56" s="120" t="s">
        <v>411</v>
      </c>
      <c r="D56" s="121" t="s">
        <v>412</v>
      </c>
      <c r="E56" s="120">
        <v>2780</v>
      </c>
      <c r="F56" s="120" t="s">
        <v>80</v>
      </c>
      <c r="G56" s="120" t="s">
        <v>387</v>
      </c>
      <c r="H56" s="120" t="s">
        <v>413</v>
      </c>
      <c r="I56" s="122">
        <v>34400</v>
      </c>
      <c r="J56" s="120"/>
      <c r="K56" s="120"/>
      <c r="L56" s="120"/>
      <c r="M56" s="120"/>
      <c r="N56" s="120"/>
      <c r="O56" s="120"/>
      <c r="P56" s="120"/>
      <c r="Q56" s="122">
        <v>140000</v>
      </c>
      <c r="R56" s="122">
        <v>162000</v>
      </c>
      <c r="S56" s="122">
        <v>162000</v>
      </c>
      <c r="T56" s="122">
        <v>170000</v>
      </c>
      <c r="U56" s="122">
        <v>170000</v>
      </c>
      <c r="V56" s="122">
        <v>170000</v>
      </c>
      <c r="W56" s="122">
        <v>170000</v>
      </c>
      <c r="X56" s="122">
        <v>170000</v>
      </c>
      <c r="Y56" s="122">
        <v>170000</v>
      </c>
      <c r="Z56" s="122">
        <v>172000</v>
      </c>
      <c r="AA56" s="122">
        <v>163000</v>
      </c>
      <c r="AB56" s="122">
        <v>171000</v>
      </c>
      <c r="AC56" s="122">
        <v>197000</v>
      </c>
      <c r="AD56" s="122">
        <v>249000</v>
      </c>
      <c r="AE56" s="122">
        <v>309000</v>
      </c>
      <c r="AF56" s="122">
        <v>309000</v>
      </c>
      <c r="AG56" s="122">
        <v>309000</v>
      </c>
      <c r="AH56" s="122">
        <v>378000</v>
      </c>
      <c r="AI56" s="122">
        <v>494000</v>
      </c>
      <c r="AJ56" s="122">
        <v>470000</v>
      </c>
      <c r="AK56" s="122">
        <v>480000</v>
      </c>
      <c r="AL56" s="122">
        <v>470000</v>
      </c>
      <c r="AM56" s="123">
        <v>-0.02</v>
      </c>
      <c r="AN56" s="124">
        <f>(Table513[[#This Row],[2025 ($)]]-Table513[[#This Row],[2015 ($)]])/Table513[[#This Row],[2015 ($)]]</f>
        <v>1.7485380116959064</v>
      </c>
    </row>
    <row r="57" spans="2:40" x14ac:dyDescent="0.3">
      <c r="B57" s="120" t="s">
        <v>404</v>
      </c>
      <c r="C57" s="120" t="s">
        <v>414</v>
      </c>
      <c r="D57" s="121" t="s">
        <v>412</v>
      </c>
      <c r="E57" s="120">
        <v>2780</v>
      </c>
      <c r="F57" s="120" t="s">
        <v>80</v>
      </c>
      <c r="G57" s="120" t="s">
        <v>407</v>
      </c>
      <c r="H57" s="120">
        <v>9.75</v>
      </c>
      <c r="I57" s="122">
        <v>159000</v>
      </c>
      <c r="J57" s="122">
        <v>159000</v>
      </c>
      <c r="K57" s="122">
        <v>190000</v>
      </c>
      <c r="L57" s="122">
        <v>190000</v>
      </c>
      <c r="M57" s="122">
        <v>217000</v>
      </c>
      <c r="N57" s="122">
        <v>217000</v>
      </c>
      <c r="O57" s="122">
        <v>227000</v>
      </c>
      <c r="P57" s="122">
        <v>283000</v>
      </c>
      <c r="Q57" s="122">
        <v>311000</v>
      </c>
      <c r="R57" s="122">
        <v>370000</v>
      </c>
      <c r="S57" s="122">
        <v>370000</v>
      </c>
      <c r="T57" s="122">
        <v>459000</v>
      </c>
      <c r="U57" s="122">
        <v>436000</v>
      </c>
      <c r="V57" s="122">
        <v>378000</v>
      </c>
      <c r="W57" s="122">
        <v>365000</v>
      </c>
      <c r="X57" s="122">
        <v>365000</v>
      </c>
      <c r="Y57" s="122">
        <v>365000</v>
      </c>
      <c r="Z57" s="122">
        <v>339000</v>
      </c>
      <c r="AA57" s="122">
        <v>339000</v>
      </c>
      <c r="AB57" s="122">
        <v>352000</v>
      </c>
      <c r="AC57" s="122">
        <v>369000</v>
      </c>
      <c r="AD57" s="122">
        <v>409000</v>
      </c>
      <c r="AE57" s="122">
        <v>429000</v>
      </c>
      <c r="AF57" s="122">
        <v>446000</v>
      </c>
      <c r="AG57" s="122">
        <v>401000</v>
      </c>
      <c r="AH57" s="122">
        <v>429000</v>
      </c>
      <c r="AI57" s="122">
        <v>494000</v>
      </c>
      <c r="AJ57" s="122">
        <v>522000</v>
      </c>
      <c r="AK57" s="122">
        <v>494000</v>
      </c>
      <c r="AL57" s="122">
        <v>494000</v>
      </c>
      <c r="AM57" s="123">
        <v>0</v>
      </c>
      <c r="AN57" s="124">
        <f>(Table513[[#This Row],[2025 ($)]]-Table513[[#This Row],[2015 ($)]])/Table513[[#This Row],[2015 ($)]]</f>
        <v>0.40340909090909088</v>
      </c>
    </row>
    <row r="58" spans="2:40" x14ac:dyDescent="0.3">
      <c r="B58" s="120" t="s">
        <v>384</v>
      </c>
      <c r="C58" s="120" t="s">
        <v>415</v>
      </c>
      <c r="D58" s="121" t="s">
        <v>416</v>
      </c>
      <c r="E58" s="120">
        <v>2132</v>
      </c>
      <c r="F58" s="120" t="s">
        <v>81</v>
      </c>
      <c r="G58" s="120" t="s">
        <v>387</v>
      </c>
      <c r="H58" s="120" t="s">
        <v>417</v>
      </c>
      <c r="I58" s="122">
        <v>237000</v>
      </c>
      <c r="J58" s="122">
        <v>296000</v>
      </c>
      <c r="K58" s="122">
        <v>355000</v>
      </c>
      <c r="L58" s="122">
        <v>372000</v>
      </c>
      <c r="M58" s="122">
        <v>391000</v>
      </c>
      <c r="N58" s="122">
        <v>410000</v>
      </c>
      <c r="O58" s="122">
        <v>471000</v>
      </c>
      <c r="P58" s="122">
        <v>541000</v>
      </c>
      <c r="Q58" s="122">
        <v>594000</v>
      </c>
      <c r="R58" s="122">
        <v>552000</v>
      </c>
      <c r="S58" s="122">
        <v>530000</v>
      </c>
      <c r="T58" s="122">
        <v>582000</v>
      </c>
      <c r="U58" s="122">
        <v>640000</v>
      </c>
      <c r="V58" s="122">
        <v>641000</v>
      </c>
      <c r="W58" s="122">
        <v>673000</v>
      </c>
      <c r="X58" s="122">
        <v>706000</v>
      </c>
      <c r="Y58" s="122">
        <v>748000</v>
      </c>
      <c r="Z58" s="122">
        <v>792000</v>
      </c>
      <c r="AA58" s="122">
        <v>894000</v>
      </c>
      <c r="AB58" s="122">
        <v>1090000</v>
      </c>
      <c r="AC58" s="122">
        <v>1460000</v>
      </c>
      <c r="AD58" s="122">
        <v>1580000</v>
      </c>
      <c r="AE58" s="122">
        <v>1720000</v>
      </c>
      <c r="AF58" s="122">
        <v>1460000</v>
      </c>
      <c r="AG58" s="122">
        <v>1550000</v>
      </c>
      <c r="AH58" s="122">
        <v>1850000</v>
      </c>
      <c r="AI58" s="122">
        <v>2340000</v>
      </c>
      <c r="AJ58" s="122">
        <v>1890000</v>
      </c>
      <c r="AK58" s="122">
        <v>2100000</v>
      </c>
      <c r="AL58" s="122">
        <v>2250000</v>
      </c>
      <c r="AM58" s="123">
        <v>7.0000000000000007E-2</v>
      </c>
      <c r="AN58" s="124">
        <f>(Table513[[#This Row],[2025 ($)]]-Table513[[#This Row],[2015 ($)]])/Table513[[#This Row],[2015 ($)]]</f>
        <v>1.0642201834862386</v>
      </c>
    </row>
    <row r="59" spans="2:40" x14ac:dyDescent="0.3">
      <c r="B59" s="120" t="s">
        <v>404</v>
      </c>
      <c r="C59" s="120" t="s">
        <v>418</v>
      </c>
      <c r="D59" s="121" t="s">
        <v>81</v>
      </c>
      <c r="E59" s="120">
        <v>2134</v>
      </c>
      <c r="F59" s="120" t="s">
        <v>81</v>
      </c>
      <c r="G59" s="120" t="s">
        <v>407</v>
      </c>
      <c r="H59" s="120">
        <v>6.53</v>
      </c>
      <c r="I59" s="122">
        <v>582000</v>
      </c>
      <c r="J59" s="122">
        <v>610000</v>
      </c>
      <c r="K59" s="122">
        <v>640000</v>
      </c>
      <c r="L59" s="122">
        <v>640000</v>
      </c>
      <c r="M59" s="122">
        <v>644000</v>
      </c>
      <c r="N59" s="122">
        <v>644000</v>
      </c>
      <c r="O59" s="122">
        <v>708000</v>
      </c>
      <c r="P59" s="122">
        <v>849000</v>
      </c>
      <c r="Q59" s="122">
        <v>1000000</v>
      </c>
      <c r="R59" s="122">
        <v>1060000</v>
      </c>
      <c r="S59" s="122">
        <v>1120000</v>
      </c>
      <c r="T59" s="122">
        <v>1160000</v>
      </c>
      <c r="U59" s="122">
        <v>1160000</v>
      </c>
      <c r="V59" s="122">
        <v>1160000</v>
      </c>
      <c r="W59" s="122">
        <v>1160000</v>
      </c>
      <c r="X59" s="122">
        <v>1210000</v>
      </c>
      <c r="Y59" s="122">
        <v>1270000</v>
      </c>
      <c r="Z59" s="122">
        <v>1400000</v>
      </c>
      <c r="AA59" s="122">
        <v>1680000</v>
      </c>
      <c r="AB59" s="122">
        <v>2230000</v>
      </c>
      <c r="AC59" s="122">
        <v>3250000</v>
      </c>
      <c r="AD59" s="122">
        <v>3080000</v>
      </c>
      <c r="AE59" s="122">
        <v>3280000</v>
      </c>
      <c r="AF59" s="122">
        <v>2850000</v>
      </c>
      <c r="AG59" s="122">
        <v>2850000</v>
      </c>
      <c r="AH59" s="122">
        <v>3200000</v>
      </c>
      <c r="AI59" s="122">
        <v>3670000</v>
      </c>
      <c r="AJ59" s="122">
        <v>3350000</v>
      </c>
      <c r="AK59" s="122">
        <v>3480000</v>
      </c>
      <c r="AL59" s="122">
        <v>3950000</v>
      </c>
      <c r="AM59" s="123">
        <v>0.14000000000000001</v>
      </c>
      <c r="AN59" s="124">
        <f>(Table513[[#This Row],[2025 ($)]]-Table513[[#This Row],[2015 ($)]])/Table513[[#This Row],[2015 ($)]]</f>
        <v>0.77130044843049328</v>
      </c>
    </row>
    <row r="60" spans="2:40" x14ac:dyDescent="0.3">
      <c r="B60" s="120" t="s">
        <v>384</v>
      </c>
      <c r="C60" s="120" t="s">
        <v>419</v>
      </c>
      <c r="D60" s="121" t="s">
        <v>101</v>
      </c>
      <c r="E60" s="120">
        <v>2135</v>
      </c>
      <c r="F60" s="120" t="s">
        <v>81</v>
      </c>
      <c r="G60" s="120" t="s">
        <v>387</v>
      </c>
      <c r="H60" s="120" t="s">
        <v>420</v>
      </c>
      <c r="I60" s="122">
        <v>357000</v>
      </c>
      <c r="J60" s="120"/>
      <c r="K60" s="120"/>
      <c r="L60" s="120"/>
      <c r="M60" s="120"/>
      <c r="N60" s="120"/>
      <c r="O60" s="122">
        <v>734000</v>
      </c>
      <c r="P60" s="122">
        <v>844000</v>
      </c>
      <c r="Q60" s="122">
        <v>927500</v>
      </c>
      <c r="R60" s="122">
        <v>946000</v>
      </c>
      <c r="S60" s="122">
        <v>974000</v>
      </c>
      <c r="T60" s="122">
        <v>925000</v>
      </c>
      <c r="U60" s="122">
        <v>971000</v>
      </c>
      <c r="V60" s="122">
        <v>922000</v>
      </c>
      <c r="W60" s="122">
        <v>922000</v>
      </c>
      <c r="X60" s="122">
        <v>1060000</v>
      </c>
      <c r="Y60" s="122">
        <v>1060000</v>
      </c>
      <c r="Z60" s="122">
        <v>1130000</v>
      </c>
      <c r="AA60" s="122">
        <v>1220000</v>
      </c>
      <c r="AB60" s="122">
        <v>1480000</v>
      </c>
      <c r="AC60" s="122">
        <v>1920000</v>
      </c>
      <c r="AD60" s="122">
        <v>2360000</v>
      </c>
      <c r="AE60" s="122">
        <v>2480000</v>
      </c>
      <c r="AF60" s="122">
        <v>2050000</v>
      </c>
      <c r="AG60" s="122">
        <v>2260000</v>
      </c>
      <c r="AH60" s="122">
        <v>2800000</v>
      </c>
      <c r="AI60" s="122">
        <v>3500000</v>
      </c>
      <c r="AJ60" s="122">
        <v>3400000</v>
      </c>
      <c r="AK60" s="122">
        <v>3900000</v>
      </c>
      <c r="AL60" s="122">
        <v>3650000</v>
      </c>
      <c r="AM60" s="123">
        <v>-0.06</v>
      </c>
      <c r="AN60" s="124">
        <f>(Table513[[#This Row],[2025 ($)]]-Table513[[#This Row],[2015 ($)]])/Table513[[#This Row],[2015 ($)]]</f>
        <v>1.4662162162162162</v>
      </c>
    </row>
    <row r="61" spans="2:40" x14ac:dyDescent="0.3">
      <c r="B61" s="120" t="s">
        <v>384</v>
      </c>
      <c r="C61" s="120" t="s">
        <v>421</v>
      </c>
      <c r="D61" s="121" t="s">
        <v>101</v>
      </c>
      <c r="E61" s="120">
        <v>2135</v>
      </c>
      <c r="F61" s="120" t="s">
        <v>81</v>
      </c>
      <c r="G61" s="120" t="s">
        <v>387</v>
      </c>
      <c r="H61" s="120" t="s">
        <v>422</v>
      </c>
      <c r="I61" s="122">
        <v>366000</v>
      </c>
      <c r="J61" s="120"/>
      <c r="K61" s="120"/>
      <c r="L61" s="120"/>
      <c r="M61" s="120"/>
      <c r="N61" s="120"/>
      <c r="O61" s="120"/>
      <c r="P61" s="120"/>
      <c r="Q61" s="120"/>
      <c r="R61" s="120"/>
      <c r="S61" s="122">
        <v>924000</v>
      </c>
      <c r="T61" s="122">
        <v>850000</v>
      </c>
      <c r="U61" s="122">
        <v>850000</v>
      </c>
      <c r="V61" s="122">
        <v>807000</v>
      </c>
      <c r="W61" s="122">
        <v>847000</v>
      </c>
      <c r="X61" s="122">
        <v>974000</v>
      </c>
      <c r="Y61" s="122">
        <v>974000</v>
      </c>
      <c r="Z61" s="122">
        <v>1040000</v>
      </c>
      <c r="AA61" s="122">
        <v>1120000</v>
      </c>
      <c r="AB61" s="122">
        <v>1360000</v>
      </c>
      <c r="AC61" s="122">
        <v>1760000</v>
      </c>
      <c r="AD61" s="122">
        <v>2170000</v>
      </c>
      <c r="AE61" s="122">
        <v>2390000</v>
      </c>
      <c r="AF61" s="122">
        <v>1980000</v>
      </c>
      <c r="AG61" s="122">
        <v>2180000</v>
      </c>
      <c r="AH61" s="122">
        <v>2700000</v>
      </c>
      <c r="AI61" s="122">
        <v>3370000</v>
      </c>
      <c r="AJ61" s="122">
        <v>3270000</v>
      </c>
      <c r="AK61" s="122">
        <v>3750000</v>
      </c>
      <c r="AL61" s="122">
        <v>3750000</v>
      </c>
      <c r="AM61" s="123">
        <v>0</v>
      </c>
      <c r="AN61" s="124">
        <f>(Table513[[#This Row],[2025 ($)]]-Table513[[#This Row],[2015 ($)]])/Table513[[#This Row],[2015 ($)]]</f>
        <v>1.7573529411764706</v>
      </c>
    </row>
    <row r="62" spans="2:40" x14ac:dyDescent="0.3">
      <c r="B62" s="120" t="s">
        <v>384</v>
      </c>
      <c r="C62" s="120" t="s">
        <v>423</v>
      </c>
      <c r="D62" s="121" t="s">
        <v>424</v>
      </c>
      <c r="E62" s="120">
        <v>2133</v>
      </c>
      <c r="F62" s="120" t="s">
        <v>81</v>
      </c>
      <c r="G62" s="120" t="s">
        <v>387</v>
      </c>
      <c r="H62" s="120" t="s">
        <v>425</v>
      </c>
      <c r="I62" s="122">
        <v>135000</v>
      </c>
      <c r="J62" s="122">
        <v>148000</v>
      </c>
      <c r="K62" s="122">
        <v>170000</v>
      </c>
      <c r="L62" s="122">
        <v>195000</v>
      </c>
      <c r="M62" s="122">
        <v>204000</v>
      </c>
      <c r="N62" s="122">
        <v>214000</v>
      </c>
      <c r="O62" s="122">
        <v>246000</v>
      </c>
      <c r="P62" s="122">
        <v>307000</v>
      </c>
      <c r="Q62" s="122">
        <v>337000</v>
      </c>
      <c r="R62" s="122">
        <v>353000</v>
      </c>
      <c r="S62" s="122">
        <v>370000</v>
      </c>
      <c r="T62" s="122">
        <v>370000</v>
      </c>
      <c r="U62" s="122">
        <v>388000</v>
      </c>
      <c r="V62" s="122">
        <v>388000</v>
      </c>
      <c r="W62" s="122">
        <v>426000</v>
      </c>
      <c r="X62" s="122">
        <v>446000</v>
      </c>
      <c r="Y62" s="122">
        <v>446000</v>
      </c>
      <c r="Z62" s="122">
        <v>475000</v>
      </c>
      <c r="AA62" s="122">
        <v>575000</v>
      </c>
      <c r="AB62" s="122">
        <v>720000</v>
      </c>
      <c r="AC62" s="122">
        <v>950000</v>
      </c>
      <c r="AD62" s="122">
        <v>1000000</v>
      </c>
      <c r="AE62" s="122">
        <v>1000000</v>
      </c>
      <c r="AF62" s="122">
        <v>843000</v>
      </c>
      <c r="AG62" s="122">
        <v>799000</v>
      </c>
      <c r="AH62" s="122">
        <v>992000</v>
      </c>
      <c r="AI62" s="122">
        <v>1290000</v>
      </c>
      <c r="AJ62" s="122">
        <v>1290000</v>
      </c>
      <c r="AK62" s="122">
        <v>1460000</v>
      </c>
      <c r="AL62" s="122">
        <v>1570000</v>
      </c>
      <c r="AM62" s="123">
        <v>0.08</v>
      </c>
      <c r="AN62" s="124">
        <f>(Table513[[#This Row],[2025 ($)]]-Table513[[#This Row],[2015 ($)]])/Table513[[#This Row],[2015 ($)]]</f>
        <v>1.1805555555555556</v>
      </c>
    </row>
    <row r="63" spans="2:40" x14ac:dyDescent="0.3">
      <c r="B63" s="120" t="s">
        <v>397</v>
      </c>
      <c r="C63" s="120" t="s">
        <v>426</v>
      </c>
      <c r="D63" s="121" t="s">
        <v>427</v>
      </c>
      <c r="E63" s="120">
        <v>2557</v>
      </c>
      <c r="F63" s="120" t="s">
        <v>82</v>
      </c>
      <c r="G63" s="120" t="s">
        <v>400</v>
      </c>
      <c r="H63" s="120">
        <v>2.2000000000000002</v>
      </c>
      <c r="I63" s="122">
        <v>224000</v>
      </c>
      <c r="J63" s="122">
        <v>230000</v>
      </c>
      <c r="K63" s="122">
        <v>276000</v>
      </c>
      <c r="L63" s="122">
        <v>289000</v>
      </c>
      <c r="M63" s="122">
        <v>375000</v>
      </c>
      <c r="N63" s="122">
        <v>380000</v>
      </c>
      <c r="O63" s="122">
        <v>494000</v>
      </c>
      <c r="P63" s="122">
        <v>716000</v>
      </c>
      <c r="Q63" s="122">
        <v>930000</v>
      </c>
      <c r="R63" s="122">
        <v>930000</v>
      </c>
      <c r="S63" s="122">
        <v>883000</v>
      </c>
      <c r="T63" s="122">
        <v>838000</v>
      </c>
      <c r="U63" s="122">
        <v>670000</v>
      </c>
      <c r="V63" s="122">
        <v>670000</v>
      </c>
      <c r="W63" s="122">
        <v>680000</v>
      </c>
      <c r="X63" s="122">
        <v>646000</v>
      </c>
      <c r="Y63" s="122">
        <v>645000</v>
      </c>
      <c r="Z63" s="122">
        <v>650000</v>
      </c>
      <c r="AA63" s="122">
        <v>685000</v>
      </c>
      <c r="AB63" s="122">
        <v>824000</v>
      </c>
      <c r="AC63" s="122">
        <v>1610000</v>
      </c>
      <c r="AD63" s="122">
        <v>2230000</v>
      </c>
      <c r="AE63" s="122">
        <v>2450000</v>
      </c>
      <c r="AF63" s="122">
        <v>2550000</v>
      </c>
      <c r="AG63" s="122">
        <v>2600000</v>
      </c>
      <c r="AH63" s="122">
        <v>4010000</v>
      </c>
      <c r="AI63" s="122">
        <v>5340000</v>
      </c>
      <c r="AJ63" s="122">
        <v>5340000</v>
      </c>
      <c r="AK63" s="122">
        <v>4450000</v>
      </c>
      <c r="AL63" s="122">
        <v>4670000</v>
      </c>
      <c r="AM63" s="123">
        <v>0.05</v>
      </c>
      <c r="AN63" s="124">
        <f>(Table513[[#This Row],[2025 ($)]]-Table513[[#This Row],[2015 ($)]])/Table513[[#This Row],[2015 ($)]]</f>
        <v>4.6674757281553401</v>
      </c>
    </row>
    <row r="64" spans="2:40" x14ac:dyDescent="0.3">
      <c r="B64" s="120" t="s">
        <v>428</v>
      </c>
      <c r="C64" s="120" t="s">
        <v>429</v>
      </c>
      <c r="D64" s="121" t="s">
        <v>430</v>
      </c>
      <c r="E64" s="120">
        <v>2566</v>
      </c>
      <c r="F64" s="120" t="s">
        <v>82</v>
      </c>
      <c r="G64" s="120" t="s">
        <v>400</v>
      </c>
      <c r="H64" s="120">
        <v>2.6</v>
      </c>
      <c r="I64" s="122">
        <v>853000</v>
      </c>
      <c r="J64" s="120"/>
      <c r="K64" s="120"/>
      <c r="L64" s="120"/>
      <c r="M64" s="120"/>
      <c r="N64" s="120"/>
      <c r="O64" s="120"/>
      <c r="P64" s="120"/>
      <c r="Q64" s="122">
        <v>3560000</v>
      </c>
      <c r="R64" s="122">
        <v>4450000</v>
      </c>
      <c r="S64" s="122">
        <v>4670000</v>
      </c>
      <c r="T64" s="122">
        <v>4670000</v>
      </c>
      <c r="U64" s="122">
        <v>4670000</v>
      </c>
      <c r="V64" s="122">
        <v>4100000</v>
      </c>
      <c r="W64" s="122">
        <v>3770000</v>
      </c>
      <c r="X64" s="122">
        <v>3430000</v>
      </c>
      <c r="Y64" s="122">
        <v>3360000</v>
      </c>
      <c r="Z64" s="122">
        <v>3360000</v>
      </c>
      <c r="AA64" s="122">
        <v>4250000</v>
      </c>
      <c r="AB64" s="122">
        <v>4630000</v>
      </c>
      <c r="AC64" s="122">
        <v>4900000</v>
      </c>
      <c r="AD64" s="122">
        <v>6460000</v>
      </c>
      <c r="AE64" s="122">
        <v>7100000</v>
      </c>
      <c r="AF64" s="122">
        <v>7930000</v>
      </c>
      <c r="AG64" s="122">
        <v>8720000</v>
      </c>
      <c r="AH64" s="122">
        <v>9680000</v>
      </c>
      <c r="AI64" s="122">
        <v>21000000</v>
      </c>
      <c r="AJ64" s="122">
        <v>23200000</v>
      </c>
      <c r="AK64" s="122">
        <v>25000000</v>
      </c>
      <c r="AL64" s="122">
        <v>25000000</v>
      </c>
      <c r="AM64" s="123">
        <v>0</v>
      </c>
      <c r="AN64" s="124">
        <f>(Table513[[#This Row],[2025 ($)]]-Table513[[#This Row],[2015 ($)]])/Table513[[#This Row],[2015 ($)]]</f>
        <v>4.3995680345572357</v>
      </c>
    </row>
    <row r="65" spans="2:40" x14ac:dyDescent="0.3">
      <c r="B65" s="120" t="s">
        <v>397</v>
      </c>
      <c r="C65" s="120" t="s">
        <v>431</v>
      </c>
      <c r="D65" s="121" t="s">
        <v>432</v>
      </c>
      <c r="E65" s="120">
        <v>2570</v>
      </c>
      <c r="F65" s="120" t="s">
        <v>82</v>
      </c>
      <c r="G65" s="120" t="s">
        <v>400</v>
      </c>
      <c r="H65" s="120">
        <v>0.4</v>
      </c>
      <c r="I65" s="122">
        <v>146000</v>
      </c>
      <c r="J65" s="120"/>
      <c r="K65" s="120"/>
      <c r="L65" s="120"/>
      <c r="M65" s="120"/>
      <c r="N65" s="120"/>
      <c r="O65" s="120"/>
      <c r="P65" s="122">
        <v>396000</v>
      </c>
      <c r="Q65" s="122">
        <v>495000</v>
      </c>
      <c r="R65" s="122">
        <v>495000</v>
      </c>
      <c r="S65" s="122">
        <v>495000</v>
      </c>
      <c r="T65" s="122">
        <v>420000</v>
      </c>
      <c r="U65" s="122">
        <v>399000</v>
      </c>
      <c r="V65" s="122">
        <v>359000</v>
      </c>
      <c r="W65" s="122">
        <v>374000</v>
      </c>
      <c r="X65" s="122">
        <v>374000</v>
      </c>
      <c r="Y65" s="122">
        <v>374000</v>
      </c>
      <c r="Z65" s="122">
        <v>399000</v>
      </c>
      <c r="AA65" s="122">
        <v>434000</v>
      </c>
      <c r="AB65" s="122">
        <v>479000</v>
      </c>
      <c r="AC65" s="122">
        <v>718000</v>
      </c>
      <c r="AD65" s="122">
        <v>900000</v>
      </c>
      <c r="AE65" s="122">
        <v>900000</v>
      </c>
      <c r="AF65" s="122">
        <v>900000</v>
      </c>
      <c r="AG65" s="122">
        <v>900000</v>
      </c>
      <c r="AH65" s="122">
        <v>1000000</v>
      </c>
      <c r="AI65" s="122">
        <v>1450000</v>
      </c>
      <c r="AJ65" s="122">
        <v>1350000</v>
      </c>
      <c r="AK65" s="122">
        <v>1380000</v>
      </c>
      <c r="AL65" s="122">
        <v>1410000</v>
      </c>
      <c r="AM65" s="123">
        <v>0.02</v>
      </c>
      <c r="AN65" s="124">
        <f>(Table513[[#This Row],[2025 ($)]]-Table513[[#This Row],[2015 ($)]])/Table513[[#This Row],[2015 ($)]]</f>
        <v>1.9436325678496869</v>
      </c>
    </row>
    <row r="66" spans="2:40" x14ac:dyDescent="0.3">
      <c r="B66" s="120" t="s">
        <v>384</v>
      </c>
      <c r="C66" s="120" t="s">
        <v>433</v>
      </c>
      <c r="D66" s="121" t="s">
        <v>185</v>
      </c>
      <c r="E66" s="120">
        <v>2560</v>
      </c>
      <c r="F66" s="120" t="s">
        <v>83</v>
      </c>
      <c r="G66" s="120" t="s">
        <v>387</v>
      </c>
      <c r="H66" s="120" t="s">
        <v>434</v>
      </c>
      <c r="I66" s="122">
        <v>60200</v>
      </c>
      <c r="J66" s="122">
        <v>60200</v>
      </c>
      <c r="K66" s="122">
        <v>60200</v>
      </c>
      <c r="L66" s="122">
        <v>69200</v>
      </c>
      <c r="M66" s="122">
        <v>83000</v>
      </c>
      <c r="N66" s="122">
        <v>95000</v>
      </c>
      <c r="O66" s="122">
        <v>104000</v>
      </c>
      <c r="P66" s="122">
        <v>150000</v>
      </c>
      <c r="Q66" s="122">
        <v>180000</v>
      </c>
      <c r="R66" s="122">
        <v>167000</v>
      </c>
      <c r="S66" s="122">
        <v>158000</v>
      </c>
      <c r="T66" s="122">
        <v>151000</v>
      </c>
      <c r="U66" s="122">
        <v>162000</v>
      </c>
      <c r="V66" s="122">
        <v>162000</v>
      </c>
      <c r="W66" s="122">
        <v>162000</v>
      </c>
      <c r="X66" s="122">
        <v>172000</v>
      </c>
      <c r="Y66" s="122">
        <v>180000</v>
      </c>
      <c r="Z66" s="122">
        <v>185000</v>
      </c>
      <c r="AA66" s="122">
        <v>210000</v>
      </c>
      <c r="AB66" s="122">
        <v>245000</v>
      </c>
      <c r="AC66" s="122">
        <v>319000</v>
      </c>
      <c r="AD66" s="122">
        <v>390000</v>
      </c>
      <c r="AE66" s="122">
        <v>390000</v>
      </c>
      <c r="AF66" s="122">
        <v>351000</v>
      </c>
      <c r="AG66" s="122">
        <v>351000</v>
      </c>
      <c r="AH66" s="122">
        <v>445000</v>
      </c>
      <c r="AI66" s="122">
        <v>565000</v>
      </c>
      <c r="AJ66" s="122">
        <v>520000</v>
      </c>
      <c r="AK66" s="122">
        <v>600000</v>
      </c>
      <c r="AL66" s="122">
        <v>650000</v>
      </c>
      <c r="AM66" s="123">
        <v>0.08</v>
      </c>
      <c r="AN66" s="124">
        <f>(Table513[[#This Row],[2025 ($)]]-Table513[[#This Row],[2015 ($)]])/Table513[[#This Row],[2015 ($)]]</f>
        <v>1.653061224489796</v>
      </c>
    </row>
    <row r="67" spans="2:40" x14ac:dyDescent="0.3">
      <c r="B67" s="120" t="s">
        <v>404</v>
      </c>
      <c r="C67" s="120" t="s">
        <v>435</v>
      </c>
      <c r="D67" s="121" t="s">
        <v>185</v>
      </c>
      <c r="E67" s="120">
        <v>2560</v>
      </c>
      <c r="F67" s="120" t="s">
        <v>83</v>
      </c>
      <c r="G67" s="120" t="s">
        <v>407</v>
      </c>
      <c r="H67" s="120">
        <v>14.63</v>
      </c>
      <c r="I67" s="122">
        <v>568656</v>
      </c>
      <c r="J67" s="122">
        <v>540114</v>
      </c>
      <c r="K67" s="122">
        <v>485224</v>
      </c>
      <c r="L67" s="122">
        <v>387521</v>
      </c>
      <c r="M67" s="122">
        <v>348000</v>
      </c>
      <c r="N67" s="122">
        <v>350000</v>
      </c>
      <c r="O67" s="122">
        <v>385000</v>
      </c>
      <c r="P67" s="122">
        <v>558000</v>
      </c>
      <c r="Q67" s="122">
        <v>753000</v>
      </c>
      <c r="R67" s="122">
        <v>790000</v>
      </c>
      <c r="S67" s="122">
        <v>790000</v>
      </c>
      <c r="T67" s="122">
        <v>948000</v>
      </c>
      <c r="U67" s="122">
        <v>1080000</v>
      </c>
      <c r="V67" s="122">
        <v>1080000</v>
      </c>
      <c r="W67" s="122">
        <v>1080000</v>
      </c>
      <c r="X67" s="122">
        <v>1080000</v>
      </c>
      <c r="Y67" s="122">
        <v>1080000</v>
      </c>
      <c r="Z67" s="122">
        <v>1080000</v>
      </c>
      <c r="AA67" s="122">
        <v>1080000</v>
      </c>
      <c r="AB67" s="122">
        <v>1180000</v>
      </c>
      <c r="AC67" s="122">
        <v>1320000</v>
      </c>
      <c r="AD67" s="122">
        <v>1450000</v>
      </c>
      <c r="AE67" s="122">
        <v>1450000</v>
      </c>
      <c r="AF67" s="122">
        <v>1450000</v>
      </c>
      <c r="AG67" s="122">
        <v>1300000</v>
      </c>
      <c r="AH67" s="122">
        <v>1300000</v>
      </c>
      <c r="AI67" s="122">
        <v>1500000</v>
      </c>
      <c r="AJ67" s="122">
        <v>1500000</v>
      </c>
      <c r="AK67" s="122">
        <v>1500000</v>
      </c>
      <c r="AL67" s="122">
        <v>1500000</v>
      </c>
      <c r="AM67" s="123">
        <v>0</v>
      </c>
      <c r="AN67" s="124">
        <f>(Table513[[#This Row],[2025 ($)]]-Table513[[#This Row],[2015 ($)]])/Table513[[#This Row],[2015 ($)]]</f>
        <v>0.2711864406779661</v>
      </c>
    </row>
    <row r="68" spans="2:40" x14ac:dyDescent="0.3">
      <c r="B68" s="120" t="s">
        <v>389</v>
      </c>
      <c r="C68" s="120" t="s">
        <v>436</v>
      </c>
      <c r="D68" s="121" t="s">
        <v>437</v>
      </c>
      <c r="E68" s="120">
        <v>2565</v>
      </c>
      <c r="F68" s="120" t="s">
        <v>83</v>
      </c>
      <c r="G68" s="120" t="s">
        <v>392</v>
      </c>
      <c r="H68" s="122">
        <v>2302</v>
      </c>
      <c r="I68" s="122">
        <v>91800</v>
      </c>
      <c r="J68" s="120"/>
      <c r="K68" s="120"/>
      <c r="L68" s="120"/>
      <c r="M68" s="120"/>
      <c r="N68" s="120"/>
      <c r="O68" s="120"/>
      <c r="P68" s="120"/>
      <c r="Q68" s="120"/>
      <c r="R68" s="122">
        <v>721000</v>
      </c>
      <c r="S68" s="122">
        <v>757000</v>
      </c>
      <c r="T68" s="122">
        <v>757000</v>
      </c>
      <c r="U68" s="122">
        <v>757000</v>
      </c>
      <c r="V68" s="122">
        <v>681000</v>
      </c>
      <c r="W68" s="122">
        <v>653000</v>
      </c>
      <c r="X68" s="122">
        <v>565000</v>
      </c>
      <c r="Y68" s="122">
        <v>534000</v>
      </c>
      <c r="Z68" s="122">
        <v>583000</v>
      </c>
      <c r="AA68" s="122">
        <v>583000</v>
      </c>
      <c r="AB68" s="122">
        <v>612000</v>
      </c>
      <c r="AC68" s="122">
        <v>695000</v>
      </c>
      <c r="AD68" s="122">
        <v>1040000</v>
      </c>
      <c r="AE68" s="122">
        <v>1150000</v>
      </c>
      <c r="AF68" s="122">
        <v>1290000</v>
      </c>
      <c r="AG68" s="122">
        <v>1410000</v>
      </c>
      <c r="AH68" s="122">
        <v>1550000</v>
      </c>
      <c r="AI68" s="122">
        <v>2350000</v>
      </c>
      <c r="AJ68" s="122">
        <v>2460000</v>
      </c>
      <c r="AK68" s="122">
        <v>3000000</v>
      </c>
      <c r="AL68" s="122">
        <v>3210000</v>
      </c>
      <c r="AM68" s="123">
        <v>7.0000000000000007E-2</v>
      </c>
      <c r="AN68" s="124">
        <f>(Table513[[#This Row],[2025 ($)]]-Table513[[#This Row],[2015 ($)]])/Table513[[#This Row],[2015 ($)]]</f>
        <v>4.2450980392156863</v>
      </c>
    </row>
    <row r="69" spans="2:40" x14ac:dyDescent="0.3">
      <c r="B69" s="120" t="s">
        <v>397</v>
      </c>
      <c r="C69" s="120" t="s">
        <v>438</v>
      </c>
      <c r="D69" s="121" t="s">
        <v>439</v>
      </c>
      <c r="E69" s="120">
        <v>2565</v>
      </c>
      <c r="F69" s="120" t="s">
        <v>83</v>
      </c>
      <c r="G69" s="120" t="s">
        <v>400</v>
      </c>
      <c r="H69" s="120">
        <v>1</v>
      </c>
      <c r="I69" s="122">
        <v>229000</v>
      </c>
      <c r="J69" s="120"/>
      <c r="K69" s="120"/>
      <c r="L69" s="120"/>
      <c r="M69" s="120"/>
      <c r="N69" s="122">
        <v>310000</v>
      </c>
      <c r="O69" s="122">
        <v>356000</v>
      </c>
      <c r="P69" s="122">
        <v>462000</v>
      </c>
      <c r="Q69" s="122">
        <v>669000</v>
      </c>
      <c r="R69" s="122">
        <v>602000</v>
      </c>
      <c r="S69" s="122">
        <v>662000</v>
      </c>
      <c r="T69" s="122">
        <v>628000</v>
      </c>
      <c r="U69" s="122">
        <v>628000</v>
      </c>
      <c r="V69" s="122">
        <v>596000</v>
      </c>
      <c r="W69" s="122">
        <v>554000</v>
      </c>
      <c r="X69" s="122">
        <v>550000</v>
      </c>
      <c r="Y69" s="122">
        <v>550000</v>
      </c>
      <c r="Z69" s="122">
        <v>574000</v>
      </c>
      <c r="AA69" s="122">
        <v>574000</v>
      </c>
      <c r="AB69" s="122">
        <v>717000</v>
      </c>
      <c r="AC69" s="122">
        <v>933000</v>
      </c>
      <c r="AD69" s="122">
        <v>933000</v>
      </c>
      <c r="AE69" s="122">
        <v>933000</v>
      </c>
      <c r="AF69" s="122">
        <v>933000</v>
      </c>
      <c r="AG69" s="122">
        <v>933000</v>
      </c>
      <c r="AH69" s="122">
        <v>1030000</v>
      </c>
      <c r="AI69" s="122">
        <v>1340000</v>
      </c>
      <c r="AJ69" s="122">
        <v>1480000</v>
      </c>
      <c r="AK69" s="122">
        <v>1750000</v>
      </c>
      <c r="AL69" s="122">
        <v>2000000</v>
      </c>
      <c r="AM69" s="123">
        <v>0.14000000000000001</v>
      </c>
      <c r="AN69" s="124">
        <f>(Table513[[#This Row],[2025 ($)]]-Table513[[#This Row],[2015 ($)]])/Table513[[#This Row],[2015 ($)]]</f>
        <v>1.7894002789400278</v>
      </c>
    </row>
    <row r="70" spans="2:40" x14ac:dyDescent="0.3">
      <c r="B70" s="120" t="s">
        <v>384</v>
      </c>
      <c r="C70" s="120" t="s">
        <v>440</v>
      </c>
      <c r="D70" s="121" t="s">
        <v>441</v>
      </c>
      <c r="E70" s="120">
        <v>2047</v>
      </c>
      <c r="F70" s="120" t="s">
        <v>84</v>
      </c>
      <c r="G70" s="120" t="s">
        <v>387</v>
      </c>
      <c r="H70" s="120" t="s">
        <v>442</v>
      </c>
      <c r="I70" s="122">
        <v>157000</v>
      </c>
      <c r="J70" s="120"/>
      <c r="K70" s="120"/>
      <c r="L70" s="120"/>
      <c r="M70" s="120"/>
      <c r="N70" s="120"/>
      <c r="O70" s="120"/>
      <c r="P70" s="120"/>
      <c r="Q70" s="120"/>
      <c r="R70" s="122">
        <v>505000</v>
      </c>
      <c r="S70" s="122">
        <v>555000</v>
      </c>
      <c r="T70" s="122">
        <v>555000</v>
      </c>
      <c r="U70" s="122">
        <v>555000</v>
      </c>
      <c r="V70" s="122">
        <v>610000</v>
      </c>
      <c r="W70" s="122">
        <v>695000</v>
      </c>
      <c r="X70" s="122">
        <v>764000</v>
      </c>
      <c r="Y70" s="122">
        <v>725000</v>
      </c>
      <c r="Z70" s="122">
        <v>812000</v>
      </c>
      <c r="AA70" s="122">
        <v>868000</v>
      </c>
      <c r="AB70" s="122">
        <v>1120000</v>
      </c>
      <c r="AC70" s="122">
        <v>1290000</v>
      </c>
      <c r="AD70" s="122">
        <v>1450000</v>
      </c>
      <c r="AE70" s="122">
        <v>1530000</v>
      </c>
      <c r="AF70" s="122">
        <v>1380000</v>
      </c>
      <c r="AG70" s="122">
        <v>1440000</v>
      </c>
      <c r="AH70" s="122">
        <v>1770000</v>
      </c>
      <c r="AI70" s="122">
        <v>2290000</v>
      </c>
      <c r="AJ70" s="122">
        <v>2030000</v>
      </c>
      <c r="AK70" s="122">
        <v>2190000</v>
      </c>
      <c r="AL70" s="122">
        <v>2260000</v>
      </c>
      <c r="AM70" s="123">
        <v>0.03</v>
      </c>
      <c r="AN70" s="124">
        <f>(Table513[[#This Row],[2025 ($)]]-Table513[[#This Row],[2015 ($)]])/Table513[[#This Row],[2015 ($)]]</f>
        <v>1.0178571428571428</v>
      </c>
    </row>
    <row r="71" spans="2:40" x14ac:dyDescent="0.3">
      <c r="B71" s="120" t="s">
        <v>404</v>
      </c>
      <c r="C71" s="120" t="s">
        <v>443</v>
      </c>
      <c r="D71" s="121" t="s">
        <v>444</v>
      </c>
      <c r="E71" s="120">
        <v>2194</v>
      </c>
      <c r="F71" s="120" t="s">
        <v>85</v>
      </c>
      <c r="G71" s="120" t="s">
        <v>407</v>
      </c>
      <c r="H71" s="120">
        <v>5.08</v>
      </c>
      <c r="I71" s="122">
        <v>368000</v>
      </c>
      <c r="J71" s="120"/>
      <c r="K71" s="120"/>
      <c r="L71" s="120"/>
      <c r="M71" s="120"/>
      <c r="N71" s="120"/>
      <c r="O71" s="120"/>
      <c r="P71" s="122">
        <v>652000</v>
      </c>
      <c r="Q71" s="122">
        <v>684000</v>
      </c>
      <c r="R71" s="122">
        <v>704000</v>
      </c>
      <c r="S71" s="122">
        <v>704000</v>
      </c>
      <c r="T71" s="122">
        <v>736000</v>
      </c>
      <c r="U71" s="122">
        <v>772000</v>
      </c>
      <c r="V71" s="122">
        <v>772000</v>
      </c>
      <c r="W71" s="122">
        <v>810000</v>
      </c>
      <c r="X71" s="122">
        <v>932000</v>
      </c>
      <c r="Y71" s="122">
        <v>932000</v>
      </c>
      <c r="Z71" s="122">
        <v>932000</v>
      </c>
      <c r="AA71" s="122">
        <v>932000</v>
      </c>
      <c r="AB71" s="122">
        <v>1140000</v>
      </c>
      <c r="AC71" s="122">
        <v>1320000</v>
      </c>
      <c r="AD71" s="122">
        <v>1320000</v>
      </c>
      <c r="AE71" s="122">
        <v>1790000</v>
      </c>
      <c r="AF71" s="122">
        <v>1790000</v>
      </c>
      <c r="AG71" s="122">
        <v>1600000</v>
      </c>
      <c r="AH71" s="122">
        <v>1960000</v>
      </c>
      <c r="AI71" s="122">
        <v>1870000</v>
      </c>
      <c r="AJ71" s="122">
        <v>1870000</v>
      </c>
      <c r="AK71" s="122">
        <v>1680000</v>
      </c>
      <c r="AL71" s="122">
        <v>1680000</v>
      </c>
      <c r="AM71" s="123">
        <v>0</v>
      </c>
      <c r="AN71" s="124">
        <f>(Table513[[#This Row],[2025 ($)]]-Table513[[#This Row],[2015 ($)]])/Table513[[#This Row],[2015 ($)]]</f>
        <v>0.47368421052631576</v>
      </c>
    </row>
    <row r="72" spans="2:40" x14ac:dyDescent="0.3">
      <c r="B72" s="120" t="s">
        <v>384</v>
      </c>
      <c r="C72" s="120" t="s">
        <v>445</v>
      </c>
      <c r="D72" s="121" t="s">
        <v>446</v>
      </c>
      <c r="E72" s="120">
        <v>2199</v>
      </c>
      <c r="F72" s="120" t="s">
        <v>85</v>
      </c>
      <c r="G72" s="120" t="s">
        <v>387</v>
      </c>
      <c r="H72" s="120" t="s">
        <v>447</v>
      </c>
      <c r="I72" s="122">
        <v>141000</v>
      </c>
      <c r="J72" s="122">
        <v>148000</v>
      </c>
      <c r="K72" s="122">
        <v>170000</v>
      </c>
      <c r="L72" s="122">
        <v>195000</v>
      </c>
      <c r="M72" s="122">
        <v>214000</v>
      </c>
      <c r="N72" s="122">
        <v>235000</v>
      </c>
      <c r="O72" s="122">
        <v>270000</v>
      </c>
      <c r="P72" s="122">
        <v>324000</v>
      </c>
      <c r="Q72" s="122">
        <v>340000</v>
      </c>
      <c r="R72" s="122">
        <v>340000</v>
      </c>
      <c r="S72" s="122">
        <v>374000</v>
      </c>
      <c r="T72" s="122">
        <v>354000</v>
      </c>
      <c r="U72" s="122">
        <v>354000</v>
      </c>
      <c r="V72" s="122">
        <v>354000</v>
      </c>
      <c r="W72" s="122">
        <v>380000</v>
      </c>
      <c r="X72" s="122">
        <v>399000</v>
      </c>
      <c r="Y72" s="122">
        <v>410000</v>
      </c>
      <c r="Z72" s="122">
        <v>430000</v>
      </c>
      <c r="AA72" s="122">
        <v>559000</v>
      </c>
      <c r="AB72" s="122">
        <v>700000</v>
      </c>
      <c r="AC72" s="122">
        <v>700000</v>
      </c>
      <c r="AD72" s="122">
        <v>760000</v>
      </c>
      <c r="AE72" s="122">
        <v>730000</v>
      </c>
      <c r="AF72" s="122">
        <v>642000</v>
      </c>
      <c r="AG72" s="122">
        <v>674000</v>
      </c>
      <c r="AH72" s="122">
        <v>809000</v>
      </c>
      <c r="AI72" s="122">
        <v>970000</v>
      </c>
      <c r="AJ72" s="122">
        <v>941000</v>
      </c>
      <c r="AK72" s="122">
        <v>1020000</v>
      </c>
      <c r="AL72" s="122">
        <v>1090000</v>
      </c>
      <c r="AM72" s="123">
        <v>7.0000000000000007E-2</v>
      </c>
      <c r="AN72" s="124">
        <f>(Table513[[#This Row],[2025 ($)]]-Table513[[#This Row],[2015 ($)]])/Table513[[#This Row],[2015 ($)]]</f>
        <v>0.55714285714285716</v>
      </c>
    </row>
    <row r="73" spans="2:40" x14ac:dyDescent="0.3">
      <c r="B73" s="120" t="s">
        <v>404</v>
      </c>
      <c r="C73" s="120" t="s">
        <v>448</v>
      </c>
      <c r="D73" s="121" t="s">
        <v>449</v>
      </c>
      <c r="E73" s="120">
        <v>2200</v>
      </c>
      <c r="F73" s="120" t="s">
        <v>85</v>
      </c>
      <c r="G73" s="120" t="s">
        <v>407</v>
      </c>
      <c r="H73" s="120">
        <v>5.44</v>
      </c>
      <c r="I73" s="122">
        <v>321000</v>
      </c>
      <c r="J73" s="120"/>
      <c r="K73" s="120"/>
      <c r="L73" s="120"/>
      <c r="M73" s="120"/>
      <c r="N73" s="120"/>
      <c r="O73" s="120"/>
      <c r="P73" s="120"/>
      <c r="Q73" s="122">
        <v>550000</v>
      </c>
      <c r="R73" s="122">
        <v>726000</v>
      </c>
      <c r="S73" s="122">
        <v>776000</v>
      </c>
      <c r="T73" s="122">
        <v>950000</v>
      </c>
      <c r="U73" s="122">
        <v>1050000</v>
      </c>
      <c r="V73" s="122">
        <v>1050000</v>
      </c>
      <c r="W73" s="122">
        <v>1050000</v>
      </c>
      <c r="X73" s="122">
        <v>1050000</v>
      </c>
      <c r="Y73" s="122">
        <v>1050000</v>
      </c>
      <c r="Z73" s="122">
        <v>1050000</v>
      </c>
      <c r="AA73" s="122">
        <v>1050000</v>
      </c>
      <c r="AB73" s="122">
        <v>1150000</v>
      </c>
      <c r="AC73" s="122">
        <v>1260000</v>
      </c>
      <c r="AD73" s="122">
        <v>1370000</v>
      </c>
      <c r="AE73" s="122">
        <v>1370000</v>
      </c>
      <c r="AF73" s="122">
        <v>1370000</v>
      </c>
      <c r="AG73" s="122">
        <v>1230000</v>
      </c>
      <c r="AH73" s="122">
        <v>1820000</v>
      </c>
      <c r="AI73" s="122">
        <v>2100000</v>
      </c>
      <c r="AJ73" s="122">
        <v>2100000</v>
      </c>
      <c r="AK73" s="122">
        <v>2100000</v>
      </c>
      <c r="AL73" s="122">
        <v>2650000</v>
      </c>
      <c r="AM73" s="123">
        <v>0.26</v>
      </c>
      <c r="AN73" s="124">
        <f>(Table513[[#This Row],[2025 ($)]]-Table513[[#This Row],[2015 ($)]])/Table513[[#This Row],[2015 ($)]]</f>
        <v>1.3043478260869565</v>
      </c>
    </row>
    <row r="74" spans="2:40" x14ac:dyDescent="0.3">
      <c r="B74" s="120" t="s">
        <v>384</v>
      </c>
      <c r="C74" s="120" t="s">
        <v>450</v>
      </c>
      <c r="D74" s="121" t="s">
        <v>451</v>
      </c>
      <c r="E74" s="120">
        <v>2206</v>
      </c>
      <c r="F74" s="120" t="s">
        <v>85</v>
      </c>
      <c r="G74" s="120" t="s">
        <v>387</v>
      </c>
      <c r="H74" s="120" t="s">
        <v>452</v>
      </c>
      <c r="I74" s="122">
        <v>254000</v>
      </c>
      <c r="J74" s="122">
        <v>292000</v>
      </c>
      <c r="K74" s="122">
        <v>350000</v>
      </c>
      <c r="L74" s="122">
        <v>385000</v>
      </c>
      <c r="M74" s="122">
        <v>404000</v>
      </c>
      <c r="N74" s="122">
        <v>424000</v>
      </c>
      <c r="O74" s="122">
        <v>508000</v>
      </c>
      <c r="P74" s="122">
        <v>635000</v>
      </c>
      <c r="Q74" s="122">
        <v>698000</v>
      </c>
      <c r="R74" s="122">
        <v>628000</v>
      </c>
      <c r="S74" s="122">
        <v>596000</v>
      </c>
      <c r="T74" s="122">
        <v>596000</v>
      </c>
      <c r="U74" s="122">
        <v>625000</v>
      </c>
      <c r="V74" s="122">
        <v>625000</v>
      </c>
      <c r="W74" s="122">
        <v>750000</v>
      </c>
      <c r="X74" s="122">
        <v>751000</v>
      </c>
      <c r="Y74" s="122">
        <v>775000</v>
      </c>
      <c r="Z74" s="122">
        <v>850000</v>
      </c>
      <c r="AA74" s="122">
        <v>929000</v>
      </c>
      <c r="AB74" s="122">
        <v>1120000</v>
      </c>
      <c r="AC74" s="122">
        <v>1300000</v>
      </c>
      <c r="AD74" s="122">
        <v>1470000</v>
      </c>
      <c r="AE74" s="122">
        <v>1470000</v>
      </c>
      <c r="AF74" s="122">
        <v>1320000</v>
      </c>
      <c r="AG74" s="122">
        <v>1480000</v>
      </c>
      <c r="AH74" s="122">
        <v>1700000</v>
      </c>
      <c r="AI74" s="122">
        <v>2350000</v>
      </c>
      <c r="AJ74" s="122">
        <v>2020000</v>
      </c>
      <c r="AK74" s="122">
        <v>2180000</v>
      </c>
      <c r="AL74" s="122">
        <v>2180000</v>
      </c>
      <c r="AM74" s="123">
        <v>0</v>
      </c>
      <c r="AN74" s="124">
        <f>(Table513[[#This Row],[2025 ($)]]-Table513[[#This Row],[2015 ($)]])/Table513[[#This Row],[2015 ($)]]</f>
        <v>0.9464285714285714</v>
      </c>
    </row>
    <row r="75" spans="2:40" x14ac:dyDescent="0.3">
      <c r="B75" s="120" t="s">
        <v>389</v>
      </c>
      <c r="C75" s="120" t="s">
        <v>453</v>
      </c>
      <c r="D75" s="121" t="s">
        <v>454</v>
      </c>
      <c r="E75" s="120">
        <v>2210</v>
      </c>
      <c r="F75" s="120" t="s">
        <v>85</v>
      </c>
      <c r="G75" s="120" t="s">
        <v>392</v>
      </c>
      <c r="H75" s="122">
        <v>2213</v>
      </c>
      <c r="I75" s="122">
        <v>389000</v>
      </c>
      <c r="J75" s="122">
        <v>408000</v>
      </c>
      <c r="K75" s="122">
        <v>448000</v>
      </c>
      <c r="L75" s="122">
        <v>514000</v>
      </c>
      <c r="M75" s="122">
        <v>539000</v>
      </c>
      <c r="N75" s="122">
        <v>592000</v>
      </c>
      <c r="O75" s="122">
        <v>650000</v>
      </c>
      <c r="P75" s="122">
        <v>910000</v>
      </c>
      <c r="Q75" s="122">
        <v>983000</v>
      </c>
      <c r="R75" s="122">
        <v>1180000</v>
      </c>
      <c r="S75" s="122">
        <v>1240000</v>
      </c>
      <c r="T75" s="122">
        <v>1240000</v>
      </c>
      <c r="U75" s="122">
        <v>1240000</v>
      </c>
      <c r="V75" s="122">
        <v>1240000</v>
      </c>
      <c r="W75" s="122">
        <v>1050000</v>
      </c>
      <c r="X75" s="122">
        <v>1040000</v>
      </c>
      <c r="Y75" s="122">
        <v>1040000</v>
      </c>
      <c r="Z75" s="122">
        <v>1040000</v>
      </c>
      <c r="AA75" s="122">
        <v>1040000</v>
      </c>
      <c r="AB75" s="122">
        <v>1150000</v>
      </c>
      <c r="AC75" s="122">
        <v>1400000</v>
      </c>
      <c r="AD75" s="122">
        <v>1400000</v>
      </c>
      <c r="AE75" s="122">
        <v>1400000</v>
      </c>
      <c r="AF75" s="122">
        <v>1540000</v>
      </c>
      <c r="AG75" s="122">
        <v>1540000</v>
      </c>
      <c r="AH75" s="122">
        <v>2040000</v>
      </c>
      <c r="AI75" s="122">
        <v>2920000</v>
      </c>
      <c r="AJ75" s="122">
        <v>3280000</v>
      </c>
      <c r="AK75" s="122">
        <v>3280000</v>
      </c>
      <c r="AL75" s="122">
        <v>3320000</v>
      </c>
      <c r="AM75" s="123">
        <v>0.01</v>
      </c>
      <c r="AN75" s="124">
        <f>(Table513[[#This Row],[2025 ($)]]-Table513[[#This Row],[2015 ($)]])/Table513[[#This Row],[2015 ($)]]</f>
        <v>1.8869565217391304</v>
      </c>
    </row>
    <row r="76" spans="2:40" x14ac:dyDescent="0.3">
      <c r="B76" s="120" t="s">
        <v>428</v>
      </c>
      <c r="C76" s="120" t="s">
        <v>455</v>
      </c>
      <c r="D76" s="121" t="s">
        <v>456</v>
      </c>
      <c r="E76" s="120">
        <v>2214</v>
      </c>
      <c r="F76" s="120" t="s">
        <v>85</v>
      </c>
      <c r="G76" s="120" t="s">
        <v>400</v>
      </c>
      <c r="H76" s="120">
        <v>1.8</v>
      </c>
      <c r="I76" s="122">
        <v>3777000</v>
      </c>
      <c r="J76" s="120"/>
      <c r="K76" s="120"/>
      <c r="L76" s="120"/>
      <c r="M76" s="120"/>
      <c r="N76" s="120"/>
      <c r="O76" s="120"/>
      <c r="P76" s="120"/>
      <c r="Q76" s="120"/>
      <c r="R76" s="120"/>
      <c r="S76" s="120"/>
      <c r="T76" s="120"/>
      <c r="U76" s="120"/>
      <c r="V76" s="120"/>
      <c r="W76" s="122">
        <v>5000000</v>
      </c>
      <c r="X76" s="120"/>
      <c r="Y76" s="122">
        <v>5000000</v>
      </c>
      <c r="Z76" s="122">
        <v>5000000</v>
      </c>
      <c r="AA76" s="122">
        <v>5000000</v>
      </c>
      <c r="AB76" s="122">
        <v>5490000</v>
      </c>
      <c r="AC76" s="122">
        <v>6500000</v>
      </c>
      <c r="AD76" s="122">
        <v>6500000</v>
      </c>
      <c r="AE76" s="122">
        <v>6500000</v>
      </c>
      <c r="AF76" s="122">
        <v>6830000</v>
      </c>
      <c r="AG76" s="122">
        <v>6830000</v>
      </c>
      <c r="AH76" s="122">
        <v>9780000</v>
      </c>
      <c r="AI76" s="122">
        <v>20400000</v>
      </c>
      <c r="AJ76" s="122">
        <v>22500000</v>
      </c>
      <c r="AK76" s="122">
        <v>22500000</v>
      </c>
      <c r="AL76" s="122">
        <v>22500000</v>
      </c>
      <c r="AM76" s="123">
        <v>0</v>
      </c>
      <c r="AN76" s="124">
        <f>(Table513[[#This Row],[2025 ($)]]-Table513[[#This Row],[2015 ($)]])/Table513[[#This Row],[2015 ($)]]</f>
        <v>3.098360655737705</v>
      </c>
    </row>
    <row r="77" spans="2:40" x14ac:dyDescent="0.3">
      <c r="B77" s="120" t="s">
        <v>384</v>
      </c>
      <c r="C77" s="120" t="s">
        <v>457</v>
      </c>
      <c r="D77" s="121" t="s">
        <v>458</v>
      </c>
      <c r="E77" s="120">
        <v>2162</v>
      </c>
      <c r="F77" s="120" t="s">
        <v>85</v>
      </c>
      <c r="G77" s="120" t="s">
        <v>387</v>
      </c>
      <c r="H77" s="120" t="s">
        <v>459</v>
      </c>
      <c r="I77" s="122">
        <v>110000</v>
      </c>
      <c r="J77" s="120"/>
      <c r="K77" s="120"/>
      <c r="L77" s="120"/>
      <c r="M77" s="120"/>
      <c r="N77" s="120"/>
      <c r="O77" s="120"/>
      <c r="P77" s="120"/>
      <c r="Q77" s="120"/>
      <c r="R77" s="120"/>
      <c r="S77" s="122">
        <v>260000</v>
      </c>
      <c r="T77" s="122">
        <v>260000</v>
      </c>
      <c r="U77" s="122">
        <v>260000</v>
      </c>
      <c r="V77" s="122">
        <v>275000</v>
      </c>
      <c r="W77" s="122">
        <v>300000</v>
      </c>
      <c r="X77" s="122">
        <v>330000</v>
      </c>
      <c r="Y77" s="122">
        <v>330000</v>
      </c>
      <c r="Z77" s="122">
        <v>360000</v>
      </c>
      <c r="AA77" s="122">
        <v>490000</v>
      </c>
      <c r="AB77" s="122">
        <v>615000</v>
      </c>
      <c r="AC77" s="122">
        <v>650000</v>
      </c>
      <c r="AD77" s="122">
        <v>680000</v>
      </c>
      <c r="AE77" s="122">
        <v>650000</v>
      </c>
      <c r="AF77" s="122">
        <v>572000</v>
      </c>
      <c r="AG77" s="122">
        <v>606000</v>
      </c>
      <c r="AH77" s="122">
        <v>702000</v>
      </c>
      <c r="AI77" s="122">
        <v>933000</v>
      </c>
      <c r="AJ77" s="122">
        <v>868000</v>
      </c>
      <c r="AK77" s="122">
        <v>929000</v>
      </c>
      <c r="AL77" s="122">
        <v>1020000</v>
      </c>
      <c r="AM77" s="123">
        <v>0.1</v>
      </c>
      <c r="AN77" s="124">
        <f>(Table513[[#This Row],[2025 ($)]]-Table513[[#This Row],[2015 ($)]])/Table513[[#This Row],[2015 ($)]]</f>
        <v>0.65853658536585369</v>
      </c>
    </row>
    <row r="78" spans="2:40" x14ac:dyDescent="0.3">
      <c r="B78" s="120" t="s">
        <v>384</v>
      </c>
      <c r="C78" s="120" t="s">
        <v>460</v>
      </c>
      <c r="D78" s="121" t="s">
        <v>458</v>
      </c>
      <c r="E78" s="120">
        <v>2162</v>
      </c>
      <c r="F78" s="120" t="s">
        <v>85</v>
      </c>
      <c r="G78" s="120" t="s">
        <v>387</v>
      </c>
      <c r="H78" s="120" t="s">
        <v>461</v>
      </c>
      <c r="I78" s="122">
        <v>110000</v>
      </c>
      <c r="J78" s="120"/>
      <c r="K78" s="120"/>
      <c r="L78" s="120"/>
      <c r="M78" s="120"/>
      <c r="N78" s="120"/>
      <c r="O78" s="122">
        <v>208000</v>
      </c>
      <c r="P78" s="122">
        <v>260000</v>
      </c>
      <c r="Q78" s="122">
        <v>304000</v>
      </c>
      <c r="R78" s="122">
        <v>288000</v>
      </c>
      <c r="S78" s="122">
        <v>288000</v>
      </c>
      <c r="T78" s="122">
        <v>273000</v>
      </c>
      <c r="U78" s="122">
        <v>273000</v>
      </c>
      <c r="V78" s="122">
        <v>273000</v>
      </c>
      <c r="W78" s="122">
        <v>300000</v>
      </c>
      <c r="X78" s="122">
        <v>330000</v>
      </c>
      <c r="Y78" s="122">
        <v>330000</v>
      </c>
      <c r="Z78" s="122">
        <v>350000</v>
      </c>
      <c r="AA78" s="122">
        <v>480000</v>
      </c>
      <c r="AB78" s="122">
        <v>600000</v>
      </c>
      <c r="AC78" s="122">
        <v>615000</v>
      </c>
      <c r="AD78" s="122">
        <v>670000</v>
      </c>
      <c r="AE78" s="122">
        <v>630000</v>
      </c>
      <c r="AF78" s="122">
        <v>542000</v>
      </c>
      <c r="AG78" s="122">
        <v>564000</v>
      </c>
      <c r="AH78" s="122">
        <v>676000</v>
      </c>
      <c r="AI78" s="122">
        <v>899000</v>
      </c>
      <c r="AJ78" s="122">
        <v>836000</v>
      </c>
      <c r="AK78" s="122">
        <v>895000</v>
      </c>
      <c r="AL78" s="122">
        <v>1020000</v>
      </c>
      <c r="AM78" s="123">
        <v>0.14000000000000001</v>
      </c>
      <c r="AN78" s="124">
        <f>(Table513[[#This Row],[2025 ($)]]-Table513[[#This Row],[2015 ($)]])/Table513[[#This Row],[2015 ($)]]</f>
        <v>0.7</v>
      </c>
    </row>
    <row r="79" spans="2:40" x14ac:dyDescent="0.3">
      <c r="B79" s="120" t="s">
        <v>384</v>
      </c>
      <c r="C79" s="120" t="s">
        <v>462</v>
      </c>
      <c r="D79" s="121" t="s">
        <v>463</v>
      </c>
      <c r="E79" s="120">
        <v>2213</v>
      </c>
      <c r="F79" s="120" t="s">
        <v>85</v>
      </c>
      <c r="G79" s="120" t="s">
        <v>387</v>
      </c>
      <c r="H79" s="120" t="s">
        <v>464</v>
      </c>
      <c r="I79" s="122">
        <v>144000</v>
      </c>
      <c r="J79" s="122">
        <v>165000</v>
      </c>
      <c r="K79" s="122">
        <v>189000</v>
      </c>
      <c r="L79" s="122">
        <v>217000</v>
      </c>
      <c r="M79" s="122">
        <v>249000</v>
      </c>
      <c r="N79" s="122">
        <v>273000</v>
      </c>
      <c r="O79" s="122">
        <v>313000</v>
      </c>
      <c r="P79" s="122">
        <v>406000</v>
      </c>
      <c r="Q79" s="122">
        <v>418000</v>
      </c>
      <c r="R79" s="122">
        <v>334000</v>
      </c>
      <c r="S79" s="122">
        <v>350000</v>
      </c>
      <c r="T79" s="122">
        <v>350000</v>
      </c>
      <c r="U79" s="122">
        <v>350000</v>
      </c>
      <c r="V79" s="122">
        <v>350000</v>
      </c>
      <c r="W79" s="122">
        <v>395000</v>
      </c>
      <c r="X79" s="122">
        <v>434000</v>
      </c>
      <c r="Y79" s="122">
        <v>450000</v>
      </c>
      <c r="Z79" s="122">
        <v>490000</v>
      </c>
      <c r="AA79" s="122">
        <v>600000</v>
      </c>
      <c r="AB79" s="122">
        <v>750000</v>
      </c>
      <c r="AC79" s="122">
        <v>750000</v>
      </c>
      <c r="AD79" s="122">
        <v>780000</v>
      </c>
      <c r="AE79" s="122">
        <v>750000</v>
      </c>
      <c r="AF79" s="122">
        <v>675000</v>
      </c>
      <c r="AG79" s="122">
        <v>709000</v>
      </c>
      <c r="AH79" s="122">
        <v>992000</v>
      </c>
      <c r="AI79" s="122">
        <v>1200000</v>
      </c>
      <c r="AJ79" s="122">
        <v>1080000</v>
      </c>
      <c r="AK79" s="122">
        <v>1150000</v>
      </c>
      <c r="AL79" s="122">
        <v>1290000</v>
      </c>
      <c r="AM79" s="123">
        <v>0.12</v>
      </c>
      <c r="AN79" s="124">
        <f>(Table513[[#This Row],[2025 ($)]]-Table513[[#This Row],[2015 ($)]])/Table513[[#This Row],[2015 ($)]]</f>
        <v>0.72</v>
      </c>
    </row>
    <row r="80" spans="2:40" x14ac:dyDescent="0.3">
      <c r="B80" s="120" t="s">
        <v>384</v>
      </c>
      <c r="C80" s="120" t="s">
        <v>465</v>
      </c>
      <c r="D80" s="121" t="s">
        <v>466</v>
      </c>
      <c r="E80" s="120">
        <v>2195</v>
      </c>
      <c r="F80" s="120" t="s">
        <v>85</v>
      </c>
      <c r="G80" s="120" t="s">
        <v>387</v>
      </c>
      <c r="H80" s="120" t="s">
        <v>467</v>
      </c>
      <c r="I80" s="122">
        <v>127000</v>
      </c>
      <c r="J80" s="122">
        <v>139000</v>
      </c>
      <c r="K80" s="122">
        <v>152000</v>
      </c>
      <c r="L80" s="122">
        <v>174000</v>
      </c>
      <c r="M80" s="122">
        <v>182000</v>
      </c>
      <c r="N80" s="122">
        <v>191000</v>
      </c>
      <c r="O80" s="122">
        <v>219000</v>
      </c>
      <c r="P80" s="122">
        <v>262000</v>
      </c>
      <c r="Q80" s="122">
        <v>303000</v>
      </c>
      <c r="R80" s="122">
        <v>254000</v>
      </c>
      <c r="S80" s="122">
        <v>271000</v>
      </c>
      <c r="T80" s="122">
        <v>271000</v>
      </c>
      <c r="U80" s="122">
        <v>257000</v>
      </c>
      <c r="V80" s="122">
        <v>257000</v>
      </c>
      <c r="W80" s="122">
        <v>295000</v>
      </c>
      <c r="X80" s="122">
        <v>310000</v>
      </c>
      <c r="Y80" s="122">
        <v>330000</v>
      </c>
      <c r="Z80" s="122">
        <v>340000</v>
      </c>
      <c r="AA80" s="122">
        <v>415000</v>
      </c>
      <c r="AB80" s="122">
        <v>525000</v>
      </c>
      <c r="AC80" s="122">
        <v>630000</v>
      </c>
      <c r="AD80" s="122">
        <v>700000</v>
      </c>
      <c r="AE80" s="122">
        <v>700000</v>
      </c>
      <c r="AF80" s="122">
        <v>602000</v>
      </c>
      <c r="AG80" s="122">
        <v>632000</v>
      </c>
      <c r="AH80" s="122">
        <v>726000</v>
      </c>
      <c r="AI80" s="122">
        <v>877000</v>
      </c>
      <c r="AJ80" s="122">
        <v>789000</v>
      </c>
      <c r="AK80" s="122">
        <v>884000</v>
      </c>
      <c r="AL80" s="122">
        <v>954000</v>
      </c>
      <c r="AM80" s="123">
        <v>0.08</v>
      </c>
      <c r="AN80" s="124">
        <f>(Table513[[#This Row],[2025 ($)]]-Table513[[#This Row],[2015 ($)]])/Table513[[#This Row],[2015 ($)]]</f>
        <v>0.81714285714285717</v>
      </c>
    </row>
    <row r="81" spans="2:40" x14ac:dyDescent="0.3">
      <c r="B81" s="120" t="s">
        <v>389</v>
      </c>
      <c r="C81" s="120" t="s">
        <v>468</v>
      </c>
      <c r="D81" s="121" t="s">
        <v>469</v>
      </c>
      <c r="E81" s="120">
        <v>2141</v>
      </c>
      <c r="F81" s="120" t="s">
        <v>86</v>
      </c>
      <c r="G81" s="120" t="s">
        <v>392</v>
      </c>
      <c r="H81" s="120">
        <v>564</v>
      </c>
      <c r="I81" s="122">
        <v>141000</v>
      </c>
      <c r="J81" s="122">
        <v>147000</v>
      </c>
      <c r="K81" s="122">
        <v>236000</v>
      </c>
      <c r="L81" s="122">
        <v>240000</v>
      </c>
      <c r="M81" s="122">
        <v>178000</v>
      </c>
      <c r="N81" s="122">
        <v>180000</v>
      </c>
      <c r="O81" s="122">
        <v>194000</v>
      </c>
      <c r="P81" s="122">
        <v>220000</v>
      </c>
      <c r="Q81" s="122">
        <v>262000</v>
      </c>
      <c r="R81" s="122">
        <v>278000</v>
      </c>
      <c r="S81" s="122">
        <v>315000</v>
      </c>
      <c r="T81" s="122">
        <v>295000</v>
      </c>
      <c r="U81" s="122">
        <v>295000</v>
      </c>
      <c r="V81" s="122">
        <v>295000</v>
      </c>
      <c r="W81" s="122">
        <v>295000</v>
      </c>
      <c r="X81" s="122">
        <v>324000</v>
      </c>
      <c r="Y81" s="122">
        <v>324000</v>
      </c>
      <c r="Z81" s="122">
        <v>324000</v>
      </c>
      <c r="AA81" s="122">
        <v>330000</v>
      </c>
      <c r="AB81" s="122">
        <v>347000</v>
      </c>
      <c r="AC81" s="122">
        <v>385000</v>
      </c>
      <c r="AD81" s="122">
        <v>694000</v>
      </c>
      <c r="AE81" s="122">
        <v>1000000</v>
      </c>
      <c r="AF81" s="122">
        <v>1000000</v>
      </c>
      <c r="AG81" s="122">
        <v>1000000</v>
      </c>
      <c r="AH81" s="122">
        <v>1070000</v>
      </c>
      <c r="AI81" s="122">
        <v>1590000</v>
      </c>
      <c r="AJ81" s="122">
        <v>1500000</v>
      </c>
      <c r="AK81" s="122">
        <v>1600000</v>
      </c>
      <c r="AL81" s="122">
        <v>1600000</v>
      </c>
      <c r="AM81" s="123">
        <v>0</v>
      </c>
      <c r="AN81" s="124">
        <f>(Table513[[#This Row],[2025 ($)]]-Table513[[#This Row],[2015 ($)]])/Table513[[#This Row],[2015 ($)]]</f>
        <v>3.6109510086455332</v>
      </c>
    </row>
    <row r="82" spans="2:40" x14ac:dyDescent="0.3">
      <c r="B82" s="120" t="s">
        <v>384</v>
      </c>
      <c r="C82" s="120" t="s">
        <v>470</v>
      </c>
      <c r="D82" s="121" t="s">
        <v>471</v>
      </c>
      <c r="E82" s="120">
        <v>2144</v>
      </c>
      <c r="F82" s="120" t="s">
        <v>86</v>
      </c>
      <c r="G82" s="120" t="s">
        <v>387</v>
      </c>
      <c r="H82" s="120" t="s">
        <v>472</v>
      </c>
      <c r="I82" s="122">
        <v>127000</v>
      </c>
      <c r="J82" s="120"/>
      <c r="K82" s="120"/>
      <c r="L82" s="120"/>
      <c r="M82" s="120"/>
      <c r="N82" s="120"/>
      <c r="O82" s="122">
        <v>222000</v>
      </c>
      <c r="P82" s="122">
        <v>274000</v>
      </c>
      <c r="Q82" s="122">
        <v>330000</v>
      </c>
      <c r="R82" s="122">
        <v>315000</v>
      </c>
      <c r="S82" s="122">
        <v>305000</v>
      </c>
      <c r="T82" s="122">
        <v>290000</v>
      </c>
      <c r="U82" s="122">
        <v>285000</v>
      </c>
      <c r="V82" s="122">
        <v>285000</v>
      </c>
      <c r="W82" s="122">
        <v>299000</v>
      </c>
      <c r="X82" s="122">
        <v>299000</v>
      </c>
      <c r="Y82" s="122">
        <v>299000</v>
      </c>
      <c r="Z82" s="122">
        <v>362000</v>
      </c>
      <c r="AA82" s="122">
        <v>413000</v>
      </c>
      <c r="AB82" s="122">
        <v>547000</v>
      </c>
      <c r="AC82" s="122">
        <v>578000</v>
      </c>
      <c r="AD82" s="122">
        <v>645000</v>
      </c>
      <c r="AE82" s="122">
        <v>630000</v>
      </c>
      <c r="AF82" s="122">
        <v>573000</v>
      </c>
      <c r="AG82" s="122">
        <v>647000</v>
      </c>
      <c r="AH82" s="122">
        <v>760000</v>
      </c>
      <c r="AI82" s="122">
        <v>890000</v>
      </c>
      <c r="AJ82" s="122">
        <v>805000</v>
      </c>
      <c r="AK82" s="122">
        <v>880000</v>
      </c>
      <c r="AL82" s="122">
        <v>1000000</v>
      </c>
      <c r="AM82" s="123">
        <v>0.14000000000000001</v>
      </c>
      <c r="AN82" s="124">
        <f>(Table513[[#This Row],[2025 ($)]]-Table513[[#This Row],[2015 ($)]])/Table513[[#This Row],[2015 ($)]]</f>
        <v>0.82815356489945158</v>
      </c>
    </row>
    <row r="83" spans="2:40" x14ac:dyDescent="0.3">
      <c r="B83" s="120" t="s">
        <v>384</v>
      </c>
      <c r="C83" s="120" t="s">
        <v>473</v>
      </c>
      <c r="D83" s="121" t="s">
        <v>474</v>
      </c>
      <c r="E83" s="120">
        <v>2161</v>
      </c>
      <c r="F83" s="120" t="s">
        <v>86</v>
      </c>
      <c r="G83" s="120" t="s">
        <v>387</v>
      </c>
      <c r="H83" s="120" t="s">
        <v>475</v>
      </c>
      <c r="I83" s="122">
        <v>100000</v>
      </c>
      <c r="J83" s="122">
        <v>110000</v>
      </c>
      <c r="K83" s="122">
        <v>126000</v>
      </c>
      <c r="L83" s="122">
        <v>151000</v>
      </c>
      <c r="M83" s="122">
        <v>188000</v>
      </c>
      <c r="N83" s="122">
        <v>206000</v>
      </c>
      <c r="O83" s="122">
        <v>226000</v>
      </c>
      <c r="P83" s="122">
        <v>315000</v>
      </c>
      <c r="Q83" s="122">
        <v>320000</v>
      </c>
      <c r="R83" s="122">
        <v>284000</v>
      </c>
      <c r="S83" s="122">
        <v>270000</v>
      </c>
      <c r="T83" s="122">
        <v>255000</v>
      </c>
      <c r="U83" s="122">
        <v>260000</v>
      </c>
      <c r="V83" s="122">
        <v>260000</v>
      </c>
      <c r="W83" s="122">
        <v>265000</v>
      </c>
      <c r="X83" s="122">
        <v>270000</v>
      </c>
      <c r="Y83" s="122">
        <v>275000</v>
      </c>
      <c r="Z83" s="122">
        <v>284000</v>
      </c>
      <c r="AA83" s="122">
        <v>332000</v>
      </c>
      <c r="AB83" s="122">
        <v>465000</v>
      </c>
      <c r="AC83" s="122">
        <v>500000</v>
      </c>
      <c r="AD83" s="122">
        <v>570000</v>
      </c>
      <c r="AE83" s="122">
        <v>560000</v>
      </c>
      <c r="AF83" s="122">
        <v>519000</v>
      </c>
      <c r="AG83" s="122">
        <v>546000</v>
      </c>
      <c r="AH83" s="122">
        <v>655000</v>
      </c>
      <c r="AI83" s="122">
        <v>799000</v>
      </c>
      <c r="AJ83" s="122">
        <v>795000</v>
      </c>
      <c r="AK83" s="122">
        <v>839000</v>
      </c>
      <c r="AL83" s="122">
        <v>899000</v>
      </c>
      <c r="AM83" s="123">
        <v>7.0000000000000007E-2</v>
      </c>
      <c r="AN83" s="124">
        <f>(Table513[[#This Row],[2025 ($)]]-Table513[[#This Row],[2015 ($)]])/Table513[[#This Row],[2015 ($)]]</f>
        <v>0.93333333333333335</v>
      </c>
    </row>
    <row r="84" spans="2:40" x14ac:dyDescent="0.3">
      <c r="B84" s="120" t="s">
        <v>389</v>
      </c>
      <c r="C84" s="120" t="s">
        <v>476</v>
      </c>
      <c r="D84" s="121" t="s">
        <v>477</v>
      </c>
      <c r="E84" s="120">
        <v>2164</v>
      </c>
      <c r="F84" s="120" t="s">
        <v>86</v>
      </c>
      <c r="G84" s="120" t="s">
        <v>392</v>
      </c>
      <c r="H84" s="122">
        <v>1808</v>
      </c>
      <c r="I84" s="122">
        <v>181000</v>
      </c>
      <c r="J84" s="122">
        <v>190000</v>
      </c>
      <c r="K84" s="122">
        <v>247000</v>
      </c>
      <c r="L84" s="122">
        <v>284000</v>
      </c>
      <c r="M84" s="122">
        <v>312000</v>
      </c>
      <c r="N84" s="122">
        <v>343000</v>
      </c>
      <c r="O84" s="122">
        <v>410000</v>
      </c>
      <c r="P84" s="122">
        <v>450000</v>
      </c>
      <c r="Q84" s="122">
        <v>540000</v>
      </c>
      <c r="R84" s="122">
        <v>720000</v>
      </c>
      <c r="S84" s="122">
        <v>690000</v>
      </c>
      <c r="T84" s="122">
        <v>690000</v>
      </c>
      <c r="U84" s="122">
        <v>690000</v>
      </c>
      <c r="V84" s="122">
        <v>690000</v>
      </c>
      <c r="W84" s="122">
        <v>690000</v>
      </c>
      <c r="X84" s="122">
        <v>690000</v>
      </c>
      <c r="Y84" s="122">
        <v>690000</v>
      </c>
      <c r="Z84" s="122">
        <v>720000</v>
      </c>
      <c r="AA84" s="122">
        <v>765000</v>
      </c>
      <c r="AB84" s="122">
        <v>815000</v>
      </c>
      <c r="AC84" s="122">
        <v>870000</v>
      </c>
      <c r="AD84" s="122">
        <v>970000</v>
      </c>
      <c r="AE84" s="122">
        <v>1190000</v>
      </c>
      <c r="AF84" s="122">
        <v>1190000</v>
      </c>
      <c r="AG84" s="122">
        <v>1260000</v>
      </c>
      <c r="AH84" s="122">
        <v>1570000</v>
      </c>
      <c r="AI84" s="122">
        <v>2500000</v>
      </c>
      <c r="AJ84" s="122">
        <v>2670000</v>
      </c>
      <c r="AK84" s="122">
        <v>2670000</v>
      </c>
      <c r="AL84" s="122">
        <v>2770000</v>
      </c>
      <c r="AM84" s="123">
        <v>0.04</v>
      </c>
      <c r="AN84" s="124">
        <f>(Table513[[#This Row],[2025 ($)]]-Table513[[#This Row],[2015 ($)]])/Table513[[#This Row],[2015 ($)]]</f>
        <v>2.3987730061349692</v>
      </c>
    </row>
    <row r="85" spans="2:40" x14ac:dyDescent="0.3">
      <c r="B85" s="120" t="s">
        <v>428</v>
      </c>
      <c r="C85" s="120" t="s">
        <v>478</v>
      </c>
      <c r="D85" s="121" t="s">
        <v>479</v>
      </c>
      <c r="E85" s="120">
        <v>2164</v>
      </c>
      <c r="F85" s="120" t="s">
        <v>86</v>
      </c>
      <c r="G85" s="120" t="s">
        <v>400</v>
      </c>
      <c r="H85" s="120">
        <v>0.2</v>
      </c>
      <c r="I85" s="122">
        <v>178683</v>
      </c>
      <c r="J85" s="122">
        <v>204854</v>
      </c>
      <c r="K85" s="122">
        <v>224707</v>
      </c>
      <c r="L85" s="122">
        <v>235537</v>
      </c>
      <c r="M85" s="122">
        <v>259000</v>
      </c>
      <c r="N85" s="122">
        <v>284000</v>
      </c>
      <c r="O85" s="122">
        <v>370000</v>
      </c>
      <c r="P85" s="122">
        <v>405000</v>
      </c>
      <c r="Q85" s="122">
        <v>530000</v>
      </c>
      <c r="R85" s="122">
        <v>710000</v>
      </c>
      <c r="S85" s="122">
        <v>680000</v>
      </c>
      <c r="T85" s="122">
        <v>680000</v>
      </c>
      <c r="U85" s="122">
        <v>680000</v>
      </c>
      <c r="V85" s="122">
        <v>680000</v>
      </c>
      <c r="W85" s="122">
        <v>645000</v>
      </c>
      <c r="X85" s="122">
        <v>653000</v>
      </c>
      <c r="Y85" s="122">
        <v>653000</v>
      </c>
      <c r="Z85" s="122">
        <v>674000</v>
      </c>
      <c r="AA85" s="122">
        <v>787000</v>
      </c>
      <c r="AB85" s="122">
        <v>826000</v>
      </c>
      <c r="AC85" s="122">
        <v>875000</v>
      </c>
      <c r="AD85" s="122">
        <v>1070000</v>
      </c>
      <c r="AE85" s="122">
        <v>1210000</v>
      </c>
      <c r="AF85" s="122">
        <v>1350000</v>
      </c>
      <c r="AG85" s="122">
        <v>1490000</v>
      </c>
      <c r="AH85" s="122">
        <v>1850000</v>
      </c>
      <c r="AI85" s="122">
        <v>2500000</v>
      </c>
      <c r="AJ85" s="122">
        <v>2700000</v>
      </c>
      <c r="AK85" s="122">
        <v>2750000</v>
      </c>
      <c r="AL85" s="122">
        <v>2900000</v>
      </c>
      <c r="AM85" s="123">
        <v>0.05</v>
      </c>
      <c r="AN85" s="124">
        <f>(Table513[[#This Row],[2025 ($)]]-Table513[[#This Row],[2015 ($)]])/Table513[[#This Row],[2015 ($)]]</f>
        <v>2.5108958837772395</v>
      </c>
    </row>
    <row r="86" spans="2:40" x14ac:dyDescent="0.3">
      <c r="B86" s="120" t="s">
        <v>404</v>
      </c>
      <c r="C86" s="120" t="s">
        <v>480</v>
      </c>
      <c r="D86" s="121" t="s">
        <v>11</v>
      </c>
      <c r="E86" s="120">
        <v>2170</v>
      </c>
      <c r="F86" s="120" t="s">
        <v>87</v>
      </c>
      <c r="G86" s="120" t="s">
        <v>407</v>
      </c>
      <c r="H86" s="120">
        <v>9.1199999999999992</v>
      </c>
      <c r="I86" s="122">
        <v>340000</v>
      </c>
      <c r="J86" s="122">
        <v>360000</v>
      </c>
      <c r="K86" s="122">
        <v>396000</v>
      </c>
      <c r="L86" s="122">
        <v>455000</v>
      </c>
      <c r="M86" s="122">
        <v>477000</v>
      </c>
      <c r="N86" s="122">
        <v>500000</v>
      </c>
      <c r="O86" s="122">
        <v>575000</v>
      </c>
      <c r="P86" s="122">
        <v>690000</v>
      </c>
      <c r="Q86" s="122">
        <v>724000</v>
      </c>
      <c r="R86" s="122">
        <v>760000</v>
      </c>
      <c r="S86" s="122">
        <v>775000</v>
      </c>
      <c r="T86" s="122">
        <v>775000</v>
      </c>
      <c r="U86" s="122">
        <v>775000</v>
      </c>
      <c r="V86" s="122">
        <v>775000</v>
      </c>
      <c r="W86" s="122">
        <v>775000</v>
      </c>
      <c r="X86" s="122">
        <v>775000</v>
      </c>
      <c r="Y86" s="122">
        <v>779000</v>
      </c>
      <c r="Z86" s="122">
        <v>780000</v>
      </c>
      <c r="AA86" s="122">
        <v>800000</v>
      </c>
      <c r="AB86" s="122">
        <v>924000</v>
      </c>
      <c r="AC86" s="122">
        <v>1090000</v>
      </c>
      <c r="AD86" s="122">
        <v>1380000</v>
      </c>
      <c r="AE86" s="122">
        <v>1880000</v>
      </c>
      <c r="AF86" s="122">
        <v>1380000</v>
      </c>
      <c r="AG86" s="122">
        <v>1270000</v>
      </c>
      <c r="AH86" s="122">
        <v>1270000</v>
      </c>
      <c r="AI86" s="122">
        <v>1680000</v>
      </c>
      <c r="AJ86" s="122">
        <v>1540000</v>
      </c>
      <c r="AK86" s="122">
        <v>1590000</v>
      </c>
      <c r="AL86" s="122">
        <v>1590000</v>
      </c>
      <c r="AM86" s="123">
        <v>0</v>
      </c>
      <c r="AN86" s="124">
        <f>(Table513[[#This Row],[2025 ($)]]-Table513[[#This Row],[2015 ($)]])/Table513[[#This Row],[2015 ($)]]</f>
        <v>0.72077922077922074</v>
      </c>
    </row>
    <row r="87" spans="2:40" x14ac:dyDescent="0.3">
      <c r="B87" s="120" t="s">
        <v>389</v>
      </c>
      <c r="C87" s="120" t="s">
        <v>481</v>
      </c>
      <c r="D87" s="121" t="s">
        <v>482</v>
      </c>
      <c r="E87" s="120">
        <v>2170</v>
      </c>
      <c r="F87" s="120" t="s">
        <v>87</v>
      </c>
      <c r="G87" s="120" t="s">
        <v>392</v>
      </c>
      <c r="H87" s="122">
        <v>1859</v>
      </c>
      <c r="I87" s="122">
        <v>186000</v>
      </c>
      <c r="J87" s="122">
        <v>204000</v>
      </c>
      <c r="K87" s="122">
        <v>244000</v>
      </c>
      <c r="L87" s="122">
        <v>280000</v>
      </c>
      <c r="M87" s="122">
        <v>319000</v>
      </c>
      <c r="N87" s="122">
        <v>330000</v>
      </c>
      <c r="O87" s="122">
        <v>400000</v>
      </c>
      <c r="P87" s="122">
        <v>560000</v>
      </c>
      <c r="Q87" s="122">
        <v>700000</v>
      </c>
      <c r="R87" s="122">
        <v>728000</v>
      </c>
      <c r="S87" s="122">
        <v>691000</v>
      </c>
      <c r="T87" s="122">
        <v>691000</v>
      </c>
      <c r="U87" s="122">
        <v>656000</v>
      </c>
      <c r="V87" s="122">
        <v>656000</v>
      </c>
      <c r="W87" s="122">
        <v>623000</v>
      </c>
      <c r="X87" s="122">
        <v>672000</v>
      </c>
      <c r="Y87" s="122">
        <v>670000</v>
      </c>
      <c r="Z87" s="122">
        <v>675000</v>
      </c>
      <c r="AA87" s="122">
        <v>720000</v>
      </c>
      <c r="AB87" s="122">
        <v>720000</v>
      </c>
      <c r="AC87" s="122">
        <v>799000</v>
      </c>
      <c r="AD87" s="122">
        <v>835000</v>
      </c>
      <c r="AE87" s="122">
        <v>930000</v>
      </c>
      <c r="AF87" s="122">
        <v>1020000</v>
      </c>
      <c r="AG87" s="122">
        <v>1070000</v>
      </c>
      <c r="AH87" s="122">
        <v>1600000</v>
      </c>
      <c r="AI87" s="122">
        <v>2320000</v>
      </c>
      <c r="AJ87" s="122">
        <v>2320000</v>
      </c>
      <c r="AK87" s="122">
        <v>2440000</v>
      </c>
      <c r="AL87" s="122">
        <v>2850000</v>
      </c>
      <c r="AM87" s="123">
        <v>0.17</v>
      </c>
      <c r="AN87" s="124">
        <f>(Table513[[#This Row],[2025 ($)]]-Table513[[#This Row],[2015 ($)]])/Table513[[#This Row],[2015 ($)]]</f>
        <v>2.9583333333333335</v>
      </c>
    </row>
    <row r="88" spans="2:40" x14ac:dyDescent="0.3">
      <c r="B88" s="120" t="s">
        <v>428</v>
      </c>
      <c r="C88" s="120" t="s">
        <v>483</v>
      </c>
      <c r="D88" s="121" t="s">
        <v>482</v>
      </c>
      <c r="E88" s="120">
        <v>2170</v>
      </c>
      <c r="F88" s="120" t="s">
        <v>87</v>
      </c>
      <c r="G88" s="120" t="s">
        <v>400</v>
      </c>
      <c r="H88" s="120">
        <v>1</v>
      </c>
      <c r="I88" s="122">
        <v>737000</v>
      </c>
      <c r="J88" s="120"/>
      <c r="K88" s="120"/>
      <c r="L88" s="120"/>
      <c r="M88" s="120"/>
      <c r="N88" s="120"/>
      <c r="O88" s="120"/>
      <c r="P88" s="120"/>
      <c r="Q88" s="120"/>
      <c r="R88" s="120"/>
      <c r="S88" s="122">
        <v>3150000</v>
      </c>
      <c r="T88" s="122">
        <v>3150000</v>
      </c>
      <c r="U88" s="122">
        <v>3150000</v>
      </c>
      <c r="V88" s="122">
        <v>3150000</v>
      </c>
      <c r="W88" s="122">
        <v>3150000</v>
      </c>
      <c r="X88" s="122">
        <v>2990000</v>
      </c>
      <c r="Y88" s="122">
        <v>2990000</v>
      </c>
      <c r="Z88" s="122">
        <v>3000000</v>
      </c>
      <c r="AA88" s="122">
        <v>3070000</v>
      </c>
      <c r="AB88" s="122">
        <v>3190000</v>
      </c>
      <c r="AC88" s="122">
        <v>3430000</v>
      </c>
      <c r="AD88" s="122">
        <v>3620000</v>
      </c>
      <c r="AE88" s="122">
        <v>4050000</v>
      </c>
      <c r="AF88" s="122">
        <v>4750000</v>
      </c>
      <c r="AG88" s="122">
        <v>4910000</v>
      </c>
      <c r="AH88" s="122">
        <v>5890000</v>
      </c>
      <c r="AI88" s="122">
        <v>14300000</v>
      </c>
      <c r="AJ88" s="122">
        <v>13500000</v>
      </c>
      <c r="AK88" s="122">
        <v>12400000</v>
      </c>
      <c r="AL88" s="122">
        <v>13000000</v>
      </c>
      <c r="AM88" s="123">
        <v>0.05</v>
      </c>
      <c r="AN88" s="124">
        <f>(Table513[[#This Row],[2025 ($)]]-Table513[[#This Row],[2015 ($)]])/Table513[[#This Row],[2015 ($)]]</f>
        <v>3.0752351097178683</v>
      </c>
    </row>
    <row r="89" spans="2:40" x14ac:dyDescent="0.3">
      <c r="B89" s="120" t="s">
        <v>384</v>
      </c>
      <c r="C89" s="120" t="s">
        <v>484</v>
      </c>
      <c r="D89" s="121" t="s">
        <v>485</v>
      </c>
      <c r="E89" s="120">
        <v>2176</v>
      </c>
      <c r="F89" s="120" t="s">
        <v>87</v>
      </c>
      <c r="G89" s="120" t="s">
        <v>387</v>
      </c>
      <c r="H89" s="120" t="s">
        <v>464</v>
      </c>
      <c r="I89" s="122">
        <v>115000</v>
      </c>
      <c r="J89" s="122">
        <v>126000</v>
      </c>
      <c r="K89" s="122">
        <v>126000</v>
      </c>
      <c r="L89" s="122">
        <v>144000</v>
      </c>
      <c r="M89" s="122">
        <v>165000</v>
      </c>
      <c r="N89" s="122">
        <v>181000</v>
      </c>
      <c r="O89" s="122">
        <v>218000</v>
      </c>
      <c r="P89" s="122">
        <v>240000</v>
      </c>
      <c r="Q89" s="122">
        <v>272000</v>
      </c>
      <c r="R89" s="122">
        <v>280000</v>
      </c>
      <c r="S89" s="122">
        <v>250000</v>
      </c>
      <c r="T89" s="122">
        <v>250000</v>
      </c>
      <c r="U89" s="122">
        <v>245000</v>
      </c>
      <c r="V89" s="122">
        <v>245000</v>
      </c>
      <c r="W89" s="122">
        <v>250000</v>
      </c>
      <c r="X89" s="122">
        <v>265000</v>
      </c>
      <c r="Y89" s="122">
        <v>270000</v>
      </c>
      <c r="Z89" s="122">
        <v>285000</v>
      </c>
      <c r="AA89" s="122">
        <v>325000</v>
      </c>
      <c r="AB89" s="122">
        <v>430000</v>
      </c>
      <c r="AC89" s="122">
        <v>460000</v>
      </c>
      <c r="AD89" s="122">
        <v>535000</v>
      </c>
      <c r="AE89" s="122">
        <v>550000</v>
      </c>
      <c r="AF89" s="122">
        <v>520000</v>
      </c>
      <c r="AG89" s="122">
        <v>540000</v>
      </c>
      <c r="AH89" s="122">
        <v>625000</v>
      </c>
      <c r="AI89" s="122">
        <v>720000</v>
      </c>
      <c r="AJ89" s="122">
        <v>685000</v>
      </c>
      <c r="AK89" s="122">
        <v>790000</v>
      </c>
      <c r="AL89" s="122">
        <v>891000</v>
      </c>
      <c r="AM89" s="123">
        <v>0.13</v>
      </c>
      <c r="AN89" s="124">
        <f>(Table513[[#This Row],[2025 ($)]]-Table513[[#This Row],[2015 ($)]])/Table513[[#This Row],[2015 ($)]]</f>
        <v>1.0720930232558139</v>
      </c>
    </row>
    <row r="90" spans="2:40" x14ac:dyDescent="0.3">
      <c r="B90" s="120" t="s">
        <v>397</v>
      </c>
      <c r="C90" s="120" t="s">
        <v>486</v>
      </c>
      <c r="D90" s="121" t="s">
        <v>487</v>
      </c>
      <c r="E90" s="120">
        <v>2175</v>
      </c>
      <c r="F90" s="120" t="s">
        <v>87</v>
      </c>
      <c r="G90" s="120" t="s">
        <v>400</v>
      </c>
      <c r="H90" s="120">
        <v>1.2</v>
      </c>
      <c r="I90" s="122">
        <v>185000</v>
      </c>
      <c r="J90" s="120"/>
      <c r="K90" s="120"/>
      <c r="L90" s="120"/>
      <c r="M90" s="120"/>
      <c r="N90" s="122">
        <v>415000</v>
      </c>
      <c r="O90" s="122">
        <v>415000</v>
      </c>
      <c r="P90" s="122">
        <v>590000</v>
      </c>
      <c r="Q90" s="122">
        <v>680000</v>
      </c>
      <c r="R90" s="122">
        <v>790000</v>
      </c>
      <c r="S90" s="122">
        <v>925000</v>
      </c>
      <c r="T90" s="122">
        <v>813000</v>
      </c>
      <c r="U90" s="122">
        <v>701000</v>
      </c>
      <c r="V90" s="122">
        <v>645000</v>
      </c>
      <c r="W90" s="122">
        <v>722000</v>
      </c>
      <c r="X90" s="122">
        <v>722000</v>
      </c>
      <c r="Y90" s="122">
        <v>762000</v>
      </c>
      <c r="Z90" s="122">
        <v>780000</v>
      </c>
      <c r="AA90" s="122">
        <v>814000</v>
      </c>
      <c r="AB90" s="122">
        <v>1000000</v>
      </c>
      <c r="AC90" s="122">
        <v>1200000</v>
      </c>
      <c r="AD90" s="122">
        <v>1560000</v>
      </c>
      <c r="AE90" s="122">
        <v>1760000</v>
      </c>
      <c r="AF90" s="122">
        <v>1760000</v>
      </c>
      <c r="AG90" s="122">
        <v>1760000</v>
      </c>
      <c r="AH90" s="122">
        <v>1940000</v>
      </c>
      <c r="AI90" s="122">
        <v>2430000</v>
      </c>
      <c r="AJ90" s="122">
        <v>2990000</v>
      </c>
      <c r="AK90" s="122">
        <v>2450000</v>
      </c>
      <c r="AL90" s="122">
        <v>2620000</v>
      </c>
      <c r="AM90" s="123">
        <v>7.0000000000000007E-2</v>
      </c>
      <c r="AN90" s="124">
        <f>(Table513[[#This Row],[2025 ($)]]-Table513[[#This Row],[2015 ($)]])/Table513[[#This Row],[2015 ($)]]</f>
        <v>1.62</v>
      </c>
    </row>
    <row r="91" spans="2:40" x14ac:dyDescent="0.3">
      <c r="B91" s="120" t="s">
        <v>384</v>
      </c>
      <c r="C91" s="120" t="s">
        <v>488</v>
      </c>
      <c r="D91" s="121" t="s">
        <v>489</v>
      </c>
      <c r="E91" s="120">
        <v>2176</v>
      </c>
      <c r="F91" s="120" t="s">
        <v>87</v>
      </c>
      <c r="G91" s="120" t="s">
        <v>387</v>
      </c>
      <c r="H91" s="120" t="s">
        <v>490</v>
      </c>
      <c r="I91" s="122">
        <v>114000</v>
      </c>
      <c r="J91" s="120"/>
      <c r="K91" s="120"/>
      <c r="L91" s="120"/>
      <c r="M91" s="120"/>
      <c r="N91" s="120"/>
      <c r="O91" s="120"/>
      <c r="P91" s="120"/>
      <c r="Q91" s="120"/>
      <c r="R91" s="120"/>
      <c r="S91" s="122">
        <v>227000</v>
      </c>
      <c r="T91" s="122">
        <v>227000</v>
      </c>
      <c r="U91" s="122">
        <v>222000</v>
      </c>
      <c r="V91" s="122">
        <v>244000</v>
      </c>
      <c r="W91" s="122">
        <v>249000</v>
      </c>
      <c r="X91" s="122">
        <v>264000</v>
      </c>
      <c r="Y91" s="122">
        <v>269000</v>
      </c>
      <c r="Z91" s="122">
        <v>284000</v>
      </c>
      <c r="AA91" s="122">
        <v>324000</v>
      </c>
      <c r="AB91" s="122">
        <v>429000</v>
      </c>
      <c r="AC91" s="122">
        <v>459000</v>
      </c>
      <c r="AD91" s="122">
        <v>534000</v>
      </c>
      <c r="AE91" s="122">
        <v>549000</v>
      </c>
      <c r="AF91" s="122">
        <v>518000</v>
      </c>
      <c r="AG91" s="122">
        <v>537000</v>
      </c>
      <c r="AH91" s="122">
        <v>621000</v>
      </c>
      <c r="AI91" s="122">
        <v>716000</v>
      </c>
      <c r="AJ91" s="122">
        <v>681000</v>
      </c>
      <c r="AK91" s="122">
        <v>785000</v>
      </c>
      <c r="AL91" s="122">
        <v>885000</v>
      </c>
      <c r="AM91" s="123">
        <v>0.13</v>
      </c>
      <c r="AN91" s="124">
        <f>(Table513[[#This Row],[2025 ($)]]-Table513[[#This Row],[2015 ($)]])/Table513[[#This Row],[2015 ($)]]</f>
        <v>1.0629370629370629</v>
      </c>
    </row>
    <row r="92" spans="2:40" x14ac:dyDescent="0.3">
      <c r="B92" s="120" t="s">
        <v>384</v>
      </c>
      <c r="C92" s="120" t="s">
        <v>491</v>
      </c>
      <c r="D92" s="121" t="s">
        <v>492</v>
      </c>
      <c r="E92" s="120">
        <v>2220</v>
      </c>
      <c r="F92" s="120" t="s">
        <v>88</v>
      </c>
      <c r="G92" s="120" t="s">
        <v>387</v>
      </c>
      <c r="H92" s="120" t="s">
        <v>472</v>
      </c>
      <c r="I92" s="122">
        <v>165000</v>
      </c>
      <c r="J92" s="122">
        <v>206000</v>
      </c>
      <c r="K92" s="122">
        <v>236000</v>
      </c>
      <c r="L92" s="122">
        <v>271000</v>
      </c>
      <c r="M92" s="122">
        <v>284000</v>
      </c>
      <c r="N92" s="122">
        <v>284000</v>
      </c>
      <c r="O92" s="122">
        <v>341000</v>
      </c>
      <c r="P92" s="122">
        <v>426000</v>
      </c>
      <c r="Q92" s="122">
        <v>434000</v>
      </c>
      <c r="R92" s="122">
        <v>425000</v>
      </c>
      <c r="S92" s="122">
        <v>394000</v>
      </c>
      <c r="T92" s="122">
        <v>397000</v>
      </c>
      <c r="U92" s="122">
        <v>406000</v>
      </c>
      <c r="V92" s="122">
        <v>409000</v>
      </c>
      <c r="W92" s="122">
        <v>494000</v>
      </c>
      <c r="X92" s="122">
        <v>541000</v>
      </c>
      <c r="Y92" s="122">
        <v>555000</v>
      </c>
      <c r="Z92" s="122">
        <v>580000</v>
      </c>
      <c r="AA92" s="122">
        <v>694000</v>
      </c>
      <c r="AB92" s="122">
        <v>856000</v>
      </c>
      <c r="AC92" s="122">
        <v>1000000</v>
      </c>
      <c r="AD92" s="122">
        <v>1150000</v>
      </c>
      <c r="AE92" s="122">
        <v>1100000</v>
      </c>
      <c r="AF92" s="122">
        <v>825000</v>
      </c>
      <c r="AG92" s="122">
        <v>900000</v>
      </c>
      <c r="AH92" s="122">
        <v>1170000</v>
      </c>
      <c r="AI92" s="122">
        <v>1290000</v>
      </c>
      <c r="AJ92" s="122">
        <v>1170000</v>
      </c>
      <c r="AK92" s="122">
        <v>1260000</v>
      </c>
      <c r="AL92" s="122">
        <v>1340000</v>
      </c>
      <c r="AM92" s="123">
        <v>0.06</v>
      </c>
      <c r="AN92" s="124">
        <f>(Table513[[#This Row],[2025 ($)]]-Table513[[#This Row],[2015 ($)]])/Table513[[#This Row],[2015 ($)]]</f>
        <v>0.56542056074766356</v>
      </c>
    </row>
    <row r="93" spans="2:40" x14ac:dyDescent="0.3">
      <c r="B93" s="120" t="s">
        <v>404</v>
      </c>
      <c r="C93" s="120" t="s">
        <v>493</v>
      </c>
      <c r="D93" s="121" t="s">
        <v>492</v>
      </c>
      <c r="E93" s="120">
        <v>2220</v>
      </c>
      <c r="F93" s="120" t="s">
        <v>88</v>
      </c>
      <c r="G93" s="120" t="s">
        <v>407</v>
      </c>
      <c r="H93" s="120">
        <v>4.57</v>
      </c>
      <c r="I93" s="122">
        <v>368696</v>
      </c>
      <c r="J93" s="122">
        <v>477000</v>
      </c>
      <c r="K93" s="122">
        <v>454653</v>
      </c>
      <c r="L93" s="122">
        <v>522741</v>
      </c>
      <c r="M93" s="122">
        <v>548000</v>
      </c>
      <c r="N93" s="122">
        <v>550000</v>
      </c>
      <c r="O93" s="122">
        <v>550000</v>
      </c>
      <c r="P93" s="122">
        <v>660000</v>
      </c>
      <c r="Q93" s="122">
        <v>864000</v>
      </c>
      <c r="R93" s="122">
        <v>864000</v>
      </c>
      <c r="S93" s="122">
        <v>920000</v>
      </c>
      <c r="T93" s="122">
        <v>920000</v>
      </c>
      <c r="U93" s="122">
        <v>1200000</v>
      </c>
      <c r="V93" s="122">
        <v>1200000</v>
      </c>
      <c r="W93" s="122">
        <v>1390000</v>
      </c>
      <c r="X93" s="122">
        <v>1390000</v>
      </c>
      <c r="Y93" s="122">
        <v>1390000</v>
      </c>
      <c r="Z93" s="122">
        <v>1390000</v>
      </c>
      <c r="AA93" s="122">
        <v>1640000</v>
      </c>
      <c r="AB93" s="122">
        <v>1690000</v>
      </c>
      <c r="AC93" s="122">
        <v>1850000</v>
      </c>
      <c r="AD93" s="122">
        <v>2100000</v>
      </c>
      <c r="AE93" s="122">
        <v>2150000</v>
      </c>
      <c r="AF93" s="122">
        <v>2100000</v>
      </c>
      <c r="AG93" s="122">
        <v>1890000</v>
      </c>
      <c r="AH93" s="122">
        <v>1890000</v>
      </c>
      <c r="AI93" s="122">
        <v>2070000</v>
      </c>
      <c r="AJ93" s="122">
        <v>1900000</v>
      </c>
      <c r="AK93" s="122">
        <v>2070000</v>
      </c>
      <c r="AL93" s="122">
        <v>2100000</v>
      </c>
      <c r="AM93" s="123">
        <v>0.01</v>
      </c>
      <c r="AN93" s="124">
        <f>(Table513[[#This Row],[2025 ($)]]-Table513[[#This Row],[2015 ($)]])/Table513[[#This Row],[2015 ($)]]</f>
        <v>0.24260355029585798</v>
      </c>
    </row>
    <row r="94" spans="2:40" x14ac:dyDescent="0.3">
      <c r="B94" s="120" t="s">
        <v>384</v>
      </c>
      <c r="C94" s="120" t="s">
        <v>494</v>
      </c>
      <c r="D94" s="121" t="s">
        <v>495</v>
      </c>
      <c r="E94" s="120">
        <v>2223</v>
      </c>
      <c r="F94" s="120" t="s">
        <v>88</v>
      </c>
      <c r="G94" s="120" t="s">
        <v>387</v>
      </c>
      <c r="H94" s="120" t="s">
        <v>496</v>
      </c>
      <c r="I94" s="122">
        <v>211915</v>
      </c>
      <c r="J94" s="122">
        <v>233000</v>
      </c>
      <c r="K94" s="122">
        <v>267875</v>
      </c>
      <c r="L94" s="122">
        <v>307322</v>
      </c>
      <c r="M94" s="122">
        <v>322000</v>
      </c>
      <c r="N94" s="122">
        <v>370000</v>
      </c>
      <c r="O94" s="122">
        <v>444000</v>
      </c>
      <c r="P94" s="122">
        <v>488000</v>
      </c>
      <c r="Q94" s="122">
        <v>556000</v>
      </c>
      <c r="R94" s="122">
        <v>533000</v>
      </c>
      <c r="S94" s="122">
        <v>533000</v>
      </c>
      <c r="T94" s="122">
        <v>533000</v>
      </c>
      <c r="U94" s="122">
        <v>533000</v>
      </c>
      <c r="V94" s="122">
        <v>533000</v>
      </c>
      <c r="W94" s="122">
        <v>618000</v>
      </c>
      <c r="X94" s="122">
        <v>618000</v>
      </c>
      <c r="Y94" s="122">
        <v>618000</v>
      </c>
      <c r="Z94" s="122">
        <v>621000</v>
      </c>
      <c r="AA94" s="122">
        <v>711000</v>
      </c>
      <c r="AB94" s="122">
        <v>839000</v>
      </c>
      <c r="AC94" s="122">
        <v>975000</v>
      </c>
      <c r="AD94" s="122">
        <v>1150000</v>
      </c>
      <c r="AE94" s="122">
        <v>1200000</v>
      </c>
      <c r="AF94" s="122">
        <v>999000</v>
      </c>
      <c r="AG94" s="122">
        <v>1060000</v>
      </c>
      <c r="AH94" s="122">
        <v>1400000</v>
      </c>
      <c r="AI94" s="122">
        <v>1520000</v>
      </c>
      <c r="AJ94" s="122">
        <v>1370000</v>
      </c>
      <c r="AK94" s="122">
        <v>1470000</v>
      </c>
      <c r="AL94" s="122">
        <v>1550000</v>
      </c>
      <c r="AM94" s="123">
        <v>0.05</v>
      </c>
      <c r="AN94" s="124">
        <f>(Table513[[#This Row],[2025 ($)]]-Table513[[#This Row],[2015 ($)]])/Table513[[#This Row],[2015 ($)]]</f>
        <v>0.84743742550655543</v>
      </c>
    </row>
    <row r="95" spans="2:40" x14ac:dyDescent="0.3">
      <c r="B95" s="120" t="s">
        <v>497</v>
      </c>
      <c r="C95" s="120" t="s">
        <v>498</v>
      </c>
      <c r="D95" s="121" t="s">
        <v>499</v>
      </c>
      <c r="E95" s="120">
        <v>2330</v>
      </c>
      <c r="F95" s="120" t="s">
        <v>89</v>
      </c>
      <c r="G95" s="120" t="s">
        <v>400</v>
      </c>
      <c r="H95" s="120">
        <v>52.2</v>
      </c>
      <c r="I95" s="122">
        <v>126000</v>
      </c>
      <c r="J95" s="122">
        <v>139000</v>
      </c>
      <c r="K95" s="122">
        <v>139000</v>
      </c>
      <c r="L95" s="122">
        <v>153000</v>
      </c>
      <c r="M95" s="122">
        <v>168000</v>
      </c>
      <c r="N95" s="122">
        <v>168000</v>
      </c>
      <c r="O95" s="122">
        <v>168000</v>
      </c>
      <c r="P95" s="122">
        <v>185000</v>
      </c>
      <c r="Q95" s="122">
        <v>231000</v>
      </c>
      <c r="R95" s="122">
        <v>288000</v>
      </c>
      <c r="S95" s="122">
        <v>316000</v>
      </c>
      <c r="T95" s="122">
        <v>293000</v>
      </c>
      <c r="U95" s="122">
        <v>300000</v>
      </c>
      <c r="V95" s="122">
        <v>300000</v>
      </c>
      <c r="W95" s="122">
        <v>304000</v>
      </c>
      <c r="X95" s="122">
        <v>306000</v>
      </c>
      <c r="Y95" s="122">
        <v>321000</v>
      </c>
      <c r="Z95" s="122">
        <v>305000</v>
      </c>
      <c r="AA95" s="122">
        <v>320000</v>
      </c>
      <c r="AB95" s="122">
        <v>320000</v>
      </c>
      <c r="AC95" s="122">
        <v>330000</v>
      </c>
      <c r="AD95" s="122">
        <v>350000</v>
      </c>
      <c r="AE95" s="122">
        <v>365000</v>
      </c>
      <c r="AF95" s="122">
        <v>385000</v>
      </c>
      <c r="AG95" s="122">
        <v>395000</v>
      </c>
      <c r="AH95" s="122">
        <v>570000</v>
      </c>
      <c r="AI95" s="122">
        <v>912000</v>
      </c>
      <c r="AJ95" s="122">
        <v>920000</v>
      </c>
      <c r="AK95" s="122">
        <v>880000</v>
      </c>
      <c r="AL95" s="122">
        <v>870000</v>
      </c>
      <c r="AM95" s="123">
        <v>-0.01</v>
      </c>
      <c r="AN95" s="124">
        <f>(Table513[[#This Row],[2025 ($)]]-Table513[[#This Row],[2015 ($)]])/Table513[[#This Row],[2015 ($)]]</f>
        <v>1.71875</v>
      </c>
    </row>
    <row r="96" spans="2:40" x14ac:dyDescent="0.3">
      <c r="B96" s="120" t="s">
        <v>497</v>
      </c>
      <c r="C96" s="120" t="s">
        <v>500</v>
      </c>
      <c r="D96" s="121" t="s">
        <v>501</v>
      </c>
      <c r="E96" s="120">
        <v>2330</v>
      </c>
      <c r="F96" s="120" t="s">
        <v>89</v>
      </c>
      <c r="G96" s="120" t="s">
        <v>400</v>
      </c>
      <c r="H96" s="120">
        <v>7.7</v>
      </c>
      <c r="I96" s="122">
        <v>127000</v>
      </c>
      <c r="J96" s="120"/>
      <c r="K96" s="120"/>
      <c r="L96" s="120"/>
      <c r="M96" s="120"/>
      <c r="N96" s="120"/>
      <c r="O96" s="120"/>
      <c r="P96" s="120"/>
      <c r="Q96" s="120"/>
      <c r="R96" s="120"/>
      <c r="S96" s="122">
        <v>310000</v>
      </c>
      <c r="T96" s="122">
        <v>340000</v>
      </c>
      <c r="U96" s="122">
        <v>340000</v>
      </c>
      <c r="V96" s="122">
        <v>340000</v>
      </c>
      <c r="W96" s="122">
        <v>300000</v>
      </c>
      <c r="X96" s="122">
        <v>300000</v>
      </c>
      <c r="Y96" s="122">
        <v>326000</v>
      </c>
      <c r="Z96" s="122">
        <v>309000</v>
      </c>
      <c r="AA96" s="122">
        <v>324000</v>
      </c>
      <c r="AB96" s="122">
        <v>324000</v>
      </c>
      <c r="AC96" s="122">
        <v>334000</v>
      </c>
      <c r="AD96" s="122">
        <v>355000</v>
      </c>
      <c r="AE96" s="122">
        <v>370000</v>
      </c>
      <c r="AF96" s="122">
        <v>390000</v>
      </c>
      <c r="AG96" s="122">
        <v>400000</v>
      </c>
      <c r="AH96" s="122">
        <v>577000</v>
      </c>
      <c r="AI96" s="122">
        <v>923000</v>
      </c>
      <c r="AJ96" s="122">
        <v>931000</v>
      </c>
      <c r="AK96" s="122">
        <v>890000</v>
      </c>
      <c r="AL96" s="122">
        <v>880000</v>
      </c>
      <c r="AM96" s="123">
        <v>-0.01</v>
      </c>
      <c r="AN96" s="124">
        <f>(Table513[[#This Row],[2025 ($)]]-Table513[[#This Row],[2015 ($)]])/Table513[[#This Row],[2015 ($)]]</f>
        <v>1.7160493827160495</v>
      </c>
    </row>
    <row r="97" spans="2:40" x14ac:dyDescent="0.3">
      <c r="B97" s="120" t="s">
        <v>384</v>
      </c>
      <c r="C97" s="120" t="s">
        <v>502</v>
      </c>
      <c r="D97" s="121" t="s">
        <v>503</v>
      </c>
      <c r="E97" s="120">
        <v>2753</v>
      </c>
      <c r="F97" s="120" t="s">
        <v>89</v>
      </c>
      <c r="G97" s="120" t="s">
        <v>387</v>
      </c>
      <c r="H97" s="120" t="s">
        <v>504</v>
      </c>
      <c r="I97" s="122">
        <v>64800</v>
      </c>
      <c r="J97" s="122">
        <v>68000</v>
      </c>
      <c r="K97" s="122">
        <v>68000</v>
      </c>
      <c r="L97" s="122">
        <v>74800</v>
      </c>
      <c r="M97" s="122">
        <v>82200</v>
      </c>
      <c r="N97" s="122">
        <v>90400</v>
      </c>
      <c r="O97" s="122">
        <v>113000</v>
      </c>
      <c r="P97" s="122">
        <v>146000</v>
      </c>
      <c r="Q97" s="122">
        <v>204000</v>
      </c>
      <c r="R97" s="122">
        <v>193000</v>
      </c>
      <c r="S97" s="122">
        <v>193000</v>
      </c>
      <c r="T97" s="122">
        <v>190000</v>
      </c>
      <c r="U97" s="122">
        <v>215000</v>
      </c>
      <c r="V97" s="122">
        <v>215000</v>
      </c>
      <c r="W97" s="122">
        <v>215000</v>
      </c>
      <c r="X97" s="122">
        <v>220000</v>
      </c>
      <c r="Y97" s="122">
        <v>235000</v>
      </c>
      <c r="Z97" s="122">
        <v>235000</v>
      </c>
      <c r="AA97" s="122">
        <v>244000</v>
      </c>
      <c r="AB97" s="122">
        <v>317000</v>
      </c>
      <c r="AC97" s="122">
        <v>380000</v>
      </c>
      <c r="AD97" s="122">
        <v>400000</v>
      </c>
      <c r="AE97" s="122">
        <v>400000</v>
      </c>
      <c r="AF97" s="122">
        <v>360000</v>
      </c>
      <c r="AG97" s="122">
        <v>360000</v>
      </c>
      <c r="AH97" s="122">
        <v>400000</v>
      </c>
      <c r="AI97" s="122">
        <v>540000</v>
      </c>
      <c r="AJ97" s="122">
        <v>500000</v>
      </c>
      <c r="AK97" s="122">
        <v>500000</v>
      </c>
      <c r="AL97" s="122">
        <v>525000</v>
      </c>
      <c r="AM97" s="123">
        <v>0.05</v>
      </c>
      <c r="AN97" s="124">
        <f>(Table513[[#This Row],[2025 ($)]]-Table513[[#This Row],[2015 ($)]])/Table513[[#This Row],[2015 ($)]]</f>
        <v>0.65615141955835965</v>
      </c>
    </row>
    <row r="98" spans="2:40" x14ac:dyDescent="0.3">
      <c r="B98" s="120" t="s">
        <v>397</v>
      </c>
      <c r="C98" s="120" t="s">
        <v>505</v>
      </c>
      <c r="D98" s="121" t="s">
        <v>506</v>
      </c>
      <c r="E98" s="120">
        <v>2756</v>
      </c>
      <c r="F98" s="120" t="s">
        <v>89</v>
      </c>
      <c r="G98" s="120" t="s">
        <v>400</v>
      </c>
      <c r="H98" s="120">
        <v>2.1</v>
      </c>
      <c r="I98" s="122">
        <v>165000</v>
      </c>
      <c r="J98" s="120"/>
      <c r="K98" s="120"/>
      <c r="L98" s="120"/>
      <c r="M98" s="120"/>
      <c r="N98" s="120"/>
      <c r="O98" s="120"/>
      <c r="P98" s="122">
        <v>318000</v>
      </c>
      <c r="Q98" s="122">
        <v>445000</v>
      </c>
      <c r="R98" s="122">
        <v>445000</v>
      </c>
      <c r="S98" s="122">
        <v>475000</v>
      </c>
      <c r="T98" s="122">
        <v>508000</v>
      </c>
      <c r="U98" s="122">
        <v>503000</v>
      </c>
      <c r="V98" s="122">
        <v>425000</v>
      </c>
      <c r="W98" s="122">
        <v>404000</v>
      </c>
      <c r="X98" s="122">
        <v>391000</v>
      </c>
      <c r="Y98" s="122">
        <v>408000</v>
      </c>
      <c r="Z98" s="122">
        <v>388000</v>
      </c>
      <c r="AA98" s="122">
        <v>396000</v>
      </c>
      <c r="AB98" s="122">
        <v>428000</v>
      </c>
      <c r="AC98" s="122">
        <v>578000</v>
      </c>
      <c r="AD98" s="122">
        <v>715000</v>
      </c>
      <c r="AE98" s="122">
        <v>830000</v>
      </c>
      <c r="AF98" s="122">
        <v>692000</v>
      </c>
      <c r="AG98" s="122">
        <v>701000</v>
      </c>
      <c r="AH98" s="122">
        <v>868000</v>
      </c>
      <c r="AI98" s="122">
        <v>1210000</v>
      </c>
      <c r="AJ98" s="122">
        <v>1130000</v>
      </c>
      <c r="AK98" s="122">
        <v>1150000</v>
      </c>
      <c r="AL98" s="122">
        <v>1150000</v>
      </c>
      <c r="AM98" s="123">
        <v>0</v>
      </c>
      <c r="AN98" s="124">
        <f>(Table513[[#This Row],[2025 ($)]]-Table513[[#This Row],[2015 ($)]])/Table513[[#This Row],[2015 ($)]]</f>
        <v>1.6869158878504673</v>
      </c>
    </row>
    <row r="99" spans="2:40" x14ac:dyDescent="0.3">
      <c r="B99" s="120" t="s">
        <v>497</v>
      </c>
      <c r="C99" s="120" t="s">
        <v>507</v>
      </c>
      <c r="D99" s="121" t="s">
        <v>508</v>
      </c>
      <c r="E99" s="120">
        <v>2330</v>
      </c>
      <c r="F99" s="120" t="s">
        <v>89</v>
      </c>
      <c r="G99" s="120" t="s">
        <v>400</v>
      </c>
      <c r="H99" s="120">
        <v>9.3000000000000007</v>
      </c>
      <c r="I99" s="122">
        <v>66000</v>
      </c>
      <c r="J99" s="120"/>
      <c r="K99" s="120"/>
      <c r="L99" s="120"/>
      <c r="M99" s="120"/>
      <c r="N99" s="120"/>
      <c r="O99" s="120"/>
      <c r="P99" s="122">
        <v>117000</v>
      </c>
      <c r="Q99" s="122">
        <v>152000</v>
      </c>
      <c r="R99" s="122">
        <v>197000</v>
      </c>
      <c r="S99" s="122">
        <v>187000</v>
      </c>
      <c r="T99" s="122">
        <v>205000</v>
      </c>
      <c r="U99" s="122">
        <v>260000</v>
      </c>
      <c r="V99" s="122">
        <v>260000</v>
      </c>
      <c r="W99" s="122">
        <v>250000</v>
      </c>
      <c r="X99" s="122">
        <v>251000</v>
      </c>
      <c r="Y99" s="122">
        <v>269000</v>
      </c>
      <c r="Z99" s="122">
        <v>256000</v>
      </c>
      <c r="AA99" s="122">
        <v>258000</v>
      </c>
      <c r="AB99" s="122">
        <v>269000</v>
      </c>
      <c r="AC99" s="122">
        <v>301000</v>
      </c>
      <c r="AD99" s="122">
        <v>320000</v>
      </c>
      <c r="AE99" s="122">
        <v>334000</v>
      </c>
      <c r="AF99" s="122">
        <v>354000</v>
      </c>
      <c r="AG99" s="122">
        <v>371000</v>
      </c>
      <c r="AH99" s="122">
        <v>423000</v>
      </c>
      <c r="AI99" s="122">
        <v>930000</v>
      </c>
      <c r="AJ99" s="122">
        <v>750000</v>
      </c>
      <c r="AK99" s="122">
        <v>690000</v>
      </c>
      <c r="AL99" s="122">
        <v>682000</v>
      </c>
      <c r="AM99" s="123">
        <v>-0.01</v>
      </c>
      <c r="AN99" s="124">
        <f>(Table513[[#This Row],[2025 ($)]]-Table513[[#This Row],[2015 ($)]])/Table513[[#This Row],[2015 ($)]]</f>
        <v>1.5353159851301115</v>
      </c>
    </row>
    <row r="100" spans="2:40" x14ac:dyDescent="0.3">
      <c r="B100" s="120" t="s">
        <v>384</v>
      </c>
      <c r="C100" s="120" t="s">
        <v>509</v>
      </c>
      <c r="D100" s="121" t="s">
        <v>510</v>
      </c>
      <c r="E100" s="120">
        <v>2077</v>
      </c>
      <c r="F100" s="120" t="s">
        <v>90</v>
      </c>
      <c r="G100" s="120" t="s">
        <v>387</v>
      </c>
      <c r="H100" s="120" t="s">
        <v>511</v>
      </c>
      <c r="I100" s="122">
        <v>141000</v>
      </c>
      <c r="J100" s="122">
        <v>148000</v>
      </c>
      <c r="K100" s="122">
        <v>170000</v>
      </c>
      <c r="L100" s="122">
        <v>178000</v>
      </c>
      <c r="M100" s="122">
        <v>183000</v>
      </c>
      <c r="N100" s="122">
        <v>237000</v>
      </c>
      <c r="O100" s="122">
        <v>284000</v>
      </c>
      <c r="P100" s="122">
        <v>312000</v>
      </c>
      <c r="Q100" s="122">
        <v>390000</v>
      </c>
      <c r="R100" s="122">
        <v>351000</v>
      </c>
      <c r="S100" s="122">
        <v>335000</v>
      </c>
      <c r="T100" s="122">
        <v>325000</v>
      </c>
      <c r="U100" s="122">
        <v>368000</v>
      </c>
      <c r="V100" s="122">
        <v>368000</v>
      </c>
      <c r="W100" s="122">
        <v>410000</v>
      </c>
      <c r="X100" s="122">
        <v>435000</v>
      </c>
      <c r="Y100" s="122">
        <v>440000</v>
      </c>
      <c r="Z100" s="122">
        <v>450000</v>
      </c>
      <c r="AA100" s="122">
        <v>593000</v>
      </c>
      <c r="AB100" s="122">
        <v>771000</v>
      </c>
      <c r="AC100" s="122">
        <v>755000</v>
      </c>
      <c r="AD100" s="122">
        <v>860000</v>
      </c>
      <c r="AE100" s="122">
        <v>860000</v>
      </c>
      <c r="AF100" s="122">
        <v>714000</v>
      </c>
      <c r="AG100" s="122">
        <v>800000</v>
      </c>
      <c r="AH100" s="122">
        <v>950000</v>
      </c>
      <c r="AI100" s="122">
        <v>1190000</v>
      </c>
      <c r="AJ100" s="122">
        <v>1160000</v>
      </c>
      <c r="AK100" s="122">
        <v>1290000</v>
      </c>
      <c r="AL100" s="122">
        <v>1320000</v>
      </c>
      <c r="AM100" s="123">
        <v>0.02</v>
      </c>
      <c r="AN100" s="124">
        <f>(Table513[[#This Row],[2025 ($)]]-Table513[[#This Row],[2015 ($)]])/Table513[[#This Row],[2015 ($)]]</f>
        <v>0.71206225680933855</v>
      </c>
    </row>
    <row r="101" spans="2:40" x14ac:dyDescent="0.3">
      <c r="B101" s="120" t="s">
        <v>404</v>
      </c>
      <c r="C101" s="120" t="s">
        <v>512</v>
      </c>
      <c r="D101" s="121" t="s">
        <v>90</v>
      </c>
      <c r="E101" s="120">
        <v>2077</v>
      </c>
      <c r="F101" s="120" t="s">
        <v>90</v>
      </c>
      <c r="G101" s="120" t="s">
        <v>407</v>
      </c>
      <c r="H101" s="120">
        <v>13.4</v>
      </c>
      <c r="I101" s="122">
        <v>850000</v>
      </c>
      <c r="J101" s="122">
        <v>1100000</v>
      </c>
      <c r="K101" s="122">
        <v>1260000</v>
      </c>
      <c r="L101" s="122">
        <v>1260000</v>
      </c>
      <c r="M101" s="122">
        <v>1260000</v>
      </c>
      <c r="N101" s="122">
        <v>1260000</v>
      </c>
      <c r="O101" s="122">
        <v>1440000</v>
      </c>
      <c r="P101" s="122">
        <v>1580000</v>
      </c>
      <c r="Q101" s="122">
        <v>1730000</v>
      </c>
      <c r="R101" s="122">
        <v>1810000</v>
      </c>
      <c r="S101" s="122">
        <v>1810000</v>
      </c>
      <c r="T101" s="122">
        <v>1810000</v>
      </c>
      <c r="U101" s="122">
        <v>1940000</v>
      </c>
      <c r="V101" s="122">
        <v>1940000</v>
      </c>
      <c r="W101" s="122">
        <v>1980000</v>
      </c>
      <c r="X101" s="122">
        <v>1980000</v>
      </c>
      <c r="Y101" s="122">
        <v>1980000</v>
      </c>
      <c r="Z101" s="122">
        <v>1980000</v>
      </c>
      <c r="AA101" s="122">
        <v>2380000</v>
      </c>
      <c r="AB101" s="122">
        <v>3330000</v>
      </c>
      <c r="AC101" s="122">
        <v>3660000</v>
      </c>
      <c r="AD101" s="122">
        <v>3660000</v>
      </c>
      <c r="AE101" s="122">
        <v>3660000</v>
      </c>
      <c r="AF101" s="122">
        <v>3660000</v>
      </c>
      <c r="AG101" s="122">
        <v>3660000</v>
      </c>
      <c r="AH101" s="122">
        <v>3660000</v>
      </c>
      <c r="AI101" s="122">
        <v>4500000</v>
      </c>
      <c r="AJ101" s="122">
        <v>4500000</v>
      </c>
      <c r="AK101" s="122">
        <v>4500000</v>
      </c>
      <c r="AL101" s="122">
        <v>4500000</v>
      </c>
      <c r="AM101" s="123">
        <v>0</v>
      </c>
      <c r="AN101" s="124">
        <f>(Table513[[#This Row],[2025 ($)]]-Table513[[#This Row],[2015 ($)]])/Table513[[#This Row],[2015 ($)]]</f>
        <v>0.35135135135135137</v>
      </c>
    </row>
    <row r="102" spans="2:40" x14ac:dyDescent="0.3">
      <c r="B102" s="120" t="s">
        <v>397</v>
      </c>
      <c r="C102" s="120" t="s">
        <v>513</v>
      </c>
      <c r="D102" s="121" t="s">
        <v>514</v>
      </c>
      <c r="E102" s="120">
        <v>2156</v>
      </c>
      <c r="F102" s="120" t="s">
        <v>90</v>
      </c>
      <c r="G102" s="120" t="s">
        <v>400</v>
      </c>
      <c r="H102" s="120">
        <v>2.4</v>
      </c>
      <c r="I102" s="122">
        <v>339000</v>
      </c>
      <c r="J102" s="120"/>
      <c r="K102" s="120"/>
      <c r="L102" s="120"/>
      <c r="M102" s="120"/>
      <c r="N102" s="120"/>
      <c r="O102" s="120"/>
      <c r="P102" s="120"/>
      <c r="Q102" s="120"/>
      <c r="R102" s="122">
        <v>690000</v>
      </c>
      <c r="S102" s="122">
        <v>690000</v>
      </c>
      <c r="T102" s="122">
        <v>671000</v>
      </c>
      <c r="U102" s="122">
        <v>661000</v>
      </c>
      <c r="V102" s="122">
        <v>661000</v>
      </c>
      <c r="W102" s="122">
        <v>661000</v>
      </c>
      <c r="X102" s="122">
        <v>620000</v>
      </c>
      <c r="Y102" s="122">
        <v>620000</v>
      </c>
      <c r="Z102" s="122">
        <v>682000</v>
      </c>
      <c r="AA102" s="122">
        <v>866000</v>
      </c>
      <c r="AB102" s="122">
        <v>1060000</v>
      </c>
      <c r="AC102" s="122">
        <v>1230000</v>
      </c>
      <c r="AD102" s="122">
        <v>1640000</v>
      </c>
      <c r="AE102" s="122">
        <v>1710000</v>
      </c>
      <c r="AF102" s="122">
        <v>1450000</v>
      </c>
      <c r="AG102" s="122">
        <v>1460000</v>
      </c>
      <c r="AH102" s="122">
        <v>1750000</v>
      </c>
      <c r="AI102" s="122">
        <v>2440000</v>
      </c>
      <c r="AJ102" s="122">
        <v>2310000</v>
      </c>
      <c r="AK102" s="122">
        <v>2200000</v>
      </c>
      <c r="AL102" s="122">
        <v>2500000</v>
      </c>
      <c r="AM102" s="123">
        <v>0.14000000000000001</v>
      </c>
      <c r="AN102" s="124">
        <f>(Table513[[#This Row],[2025 ($)]]-Table513[[#This Row],[2015 ($)]])/Table513[[#This Row],[2015 ($)]]</f>
        <v>1.3584905660377358</v>
      </c>
    </row>
    <row r="103" spans="2:40" x14ac:dyDescent="0.3">
      <c r="B103" s="120" t="s">
        <v>397</v>
      </c>
      <c r="C103" s="120" t="s">
        <v>515</v>
      </c>
      <c r="D103" s="121" t="s">
        <v>516</v>
      </c>
      <c r="E103" s="120">
        <v>2157</v>
      </c>
      <c r="F103" s="120" t="s">
        <v>90</v>
      </c>
      <c r="G103" s="120" t="s">
        <v>400</v>
      </c>
      <c r="H103" s="120">
        <v>2</v>
      </c>
      <c r="I103" s="122">
        <v>314000</v>
      </c>
      <c r="J103" s="120"/>
      <c r="K103" s="120"/>
      <c r="L103" s="120"/>
      <c r="M103" s="120"/>
      <c r="N103" s="120"/>
      <c r="O103" s="120"/>
      <c r="P103" s="120"/>
      <c r="Q103" s="120"/>
      <c r="R103" s="120"/>
      <c r="S103" s="122">
        <v>530000</v>
      </c>
      <c r="T103" s="122">
        <v>543000</v>
      </c>
      <c r="U103" s="122">
        <v>530000</v>
      </c>
      <c r="V103" s="122">
        <v>570000</v>
      </c>
      <c r="W103" s="122">
        <v>718000</v>
      </c>
      <c r="X103" s="122">
        <v>646000</v>
      </c>
      <c r="Y103" s="122">
        <v>646000</v>
      </c>
      <c r="Z103" s="122">
        <v>646000</v>
      </c>
      <c r="AA103" s="122">
        <v>820000</v>
      </c>
      <c r="AB103" s="122">
        <v>1000000</v>
      </c>
      <c r="AC103" s="122">
        <v>1160000</v>
      </c>
      <c r="AD103" s="122">
        <v>1550000</v>
      </c>
      <c r="AE103" s="122">
        <v>1530000</v>
      </c>
      <c r="AF103" s="122">
        <v>1360000</v>
      </c>
      <c r="AG103" s="122">
        <v>1360000</v>
      </c>
      <c r="AH103" s="122">
        <v>1630000</v>
      </c>
      <c r="AI103" s="122">
        <v>2270000</v>
      </c>
      <c r="AJ103" s="122">
        <v>2150000</v>
      </c>
      <c r="AK103" s="122">
        <v>2250000</v>
      </c>
      <c r="AL103" s="122">
        <v>2320000</v>
      </c>
      <c r="AM103" s="123">
        <v>0.03</v>
      </c>
      <c r="AN103" s="124">
        <f>(Table513[[#This Row],[2025 ($)]]-Table513[[#This Row],[2015 ($)]])/Table513[[#This Row],[2015 ($)]]</f>
        <v>1.32</v>
      </c>
    </row>
    <row r="104" spans="2:40" x14ac:dyDescent="0.3">
      <c r="B104" s="120" t="s">
        <v>397</v>
      </c>
      <c r="C104" s="120" t="s">
        <v>517</v>
      </c>
      <c r="D104" s="121" t="s">
        <v>518</v>
      </c>
      <c r="E104" s="120">
        <v>2159</v>
      </c>
      <c r="F104" s="120" t="s">
        <v>90</v>
      </c>
      <c r="G104" s="120" t="s">
        <v>400</v>
      </c>
      <c r="H104" s="120">
        <v>2</v>
      </c>
      <c r="I104" s="122">
        <v>286000</v>
      </c>
      <c r="J104" s="122">
        <v>328000</v>
      </c>
      <c r="K104" s="122">
        <v>328000</v>
      </c>
      <c r="L104" s="122">
        <v>393000</v>
      </c>
      <c r="M104" s="122">
        <v>412000</v>
      </c>
      <c r="N104" s="122">
        <v>494000</v>
      </c>
      <c r="O104" s="122">
        <v>592000</v>
      </c>
      <c r="P104" s="122">
        <v>651000</v>
      </c>
      <c r="Q104" s="122">
        <v>878000</v>
      </c>
      <c r="R104" s="122">
        <v>790000</v>
      </c>
      <c r="S104" s="122">
        <v>720000</v>
      </c>
      <c r="T104" s="122">
        <v>720000</v>
      </c>
      <c r="U104" s="122">
        <v>740000</v>
      </c>
      <c r="V104" s="122">
        <v>740000</v>
      </c>
      <c r="W104" s="122">
        <v>740000</v>
      </c>
      <c r="X104" s="122">
        <v>740000</v>
      </c>
      <c r="Y104" s="122">
        <v>704000</v>
      </c>
      <c r="Z104" s="122">
        <v>658000</v>
      </c>
      <c r="AA104" s="122">
        <v>932000</v>
      </c>
      <c r="AB104" s="122">
        <v>1130000</v>
      </c>
      <c r="AC104" s="122">
        <v>1300000</v>
      </c>
      <c r="AD104" s="122">
        <v>1630000</v>
      </c>
      <c r="AE104" s="122">
        <v>1630000</v>
      </c>
      <c r="AF104" s="122">
        <v>1350000</v>
      </c>
      <c r="AG104" s="122">
        <v>1420000</v>
      </c>
      <c r="AH104" s="122">
        <v>1770000</v>
      </c>
      <c r="AI104" s="122">
        <v>2470000</v>
      </c>
      <c r="AJ104" s="122">
        <v>2220000</v>
      </c>
      <c r="AK104" s="122">
        <v>2280000</v>
      </c>
      <c r="AL104" s="122">
        <v>2350000</v>
      </c>
      <c r="AM104" s="123">
        <v>0.03</v>
      </c>
      <c r="AN104" s="124">
        <f>(Table513[[#This Row],[2025 ($)]]-Table513[[#This Row],[2015 ($)]])/Table513[[#This Row],[2015 ($)]]</f>
        <v>1.0796460176991149</v>
      </c>
    </row>
    <row r="105" spans="2:40" x14ac:dyDescent="0.3">
      <c r="B105" s="120" t="s">
        <v>384</v>
      </c>
      <c r="C105" s="120" t="s">
        <v>519</v>
      </c>
      <c r="D105" s="121" t="s">
        <v>520</v>
      </c>
      <c r="E105" s="120">
        <v>2082</v>
      </c>
      <c r="F105" s="120" t="s">
        <v>90</v>
      </c>
      <c r="G105" s="120" t="s">
        <v>387</v>
      </c>
      <c r="H105" s="120" t="s">
        <v>521</v>
      </c>
      <c r="I105" s="122">
        <v>136000</v>
      </c>
      <c r="J105" s="122">
        <v>142000</v>
      </c>
      <c r="K105" s="122">
        <v>156000</v>
      </c>
      <c r="L105" s="122">
        <v>163000</v>
      </c>
      <c r="M105" s="122">
        <v>179000</v>
      </c>
      <c r="N105" s="122">
        <v>223000</v>
      </c>
      <c r="O105" s="122">
        <v>256000</v>
      </c>
      <c r="P105" s="122">
        <v>307000</v>
      </c>
      <c r="Q105" s="122">
        <v>383000</v>
      </c>
      <c r="R105" s="122">
        <v>333000</v>
      </c>
      <c r="S105" s="122">
        <v>310000</v>
      </c>
      <c r="T105" s="122">
        <v>294000</v>
      </c>
      <c r="U105" s="122">
        <v>320000</v>
      </c>
      <c r="V105" s="122">
        <v>320000</v>
      </c>
      <c r="W105" s="122">
        <v>333000</v>
      </c>
      <c r="X105" s="122">
        <v>350000</v>
      </c>
      <c r="Y105" s="122">
        <v>360000</v>
      </c>
      <c r="Z105" s="122">
        <v>360000</v>
      </c>
      <c r="AA105" s="122">
        <v>486000</v>
      </c>
      <c r="AB105" s="122">
        <v>583000</v>
      </c>
      <c r="AC105" s="122">
        <v>583000</v>
      </c>
      <c r="AD105" s="122">
        <v>650000</v>
      </c>
      <c r="AE105" s="122">
        <v>665000</v>
      </c>
      <c r="AF105" s="122">
        <v>555000</v>
      </c>
      <c r="AG105" s="122">
        <v>600000</v>
      </c>
      <c r="AH105" s="122">
        <v>730000</v>
      </c>
      <c r="AI105" s="122">
        <v>885000</v>
      </c>
      <c r="AJ105" s="122">
        <v>854000</v>
      </c>
      <c r="AK105" s="122">
        <v>956000</v>
      </c>
      <c r="AL105" s="122">
        <v>960000</v>
      </c>
      <c r="AM105" s="123">
        <v>0</v>
      </c>
      <c r="AN105" s="124">
        <f>(Table513[[#This Row],[2025 ($)]]-Table513[[#This Row],[2015 ($)]])/Table513[[#This Row],[2015 ($)]]</f>
        <v>0.64665523156089189</v>
      </c>
    </row>
    <row r="106" spans="2:40" x14ac:dyDescent="0.3">
      <c r="B106" s="120" t="s">
        <v>384</v>
      </c>
      <c r="C106" s="120" t="s">
        <v>522</v>
      </c>
      <c r="D106" s="121" t="s">
        <v>523</v>
      </c>
      <c r="E106" s="120">
        <v>2154</v>
      </c>
      <c r="F106" s="120" t="s">
        <v>90</v>
      </c>
      <c r="G106" s="120" t="s">
        <v>387</v>
      </c>
      <c r="H106" s="120" t="s">
        <v>524</v>
      </c>
      <c r="I106" s="122">
        <v>147000</v>
      </c>
      <c r="J106" s="122">
        <v>154000</v>
      </c>
      <c r="K106" s="122">
        <v>192000</v>
      </c>
      <c r="L106" s="122">
        <v>211000</v>
      </c>
      <c r="M106" s="122">
        <v>232000</v>
      </c>
      <c r="N106" s="122">
        <v>256000</v>
      </c>
      <c r="O106" s="122">
        <v>310000</v>
      </c>
      <c r="P106" s="122">
        <v>370000</v>
      </c>
      <c r="Q106" s="122">
        <v>435000</v>
      </c>
      <c r="R106" s="122">
        <v>410000</v>
      </c>
      <c r="S106" s="122">
        <v>395000</v>
      </c>
      <c r="T106" s="122">
        <v>375000</v>
      </c>
      <c r="U106" s="122">
        <v>380000</v>
      </c>
      <c r="V106" s="122">
        <v>380000</v>
      </c>
      <c r="W106" s="122">
        <v>418000</v>
      </c>
      <c r="X106" s="122">
        <v>418000</v>
      </c>
      <c r="Y106" s="122">
        <v>418000</v>
      </c>
      <c r="Z106" s="122">
        <v>439000</v>
      </c>
      <c r="AA106" s="122">
        <v>562000</v>
      </c>
      <c r="AB106" s="122">
        <v>759000</v>
      </c>
      <c r="AC106" s="122">
        <v>850000</v>
      </c>
      <c r="AD106" s="122">
        <v>960000</v>
      </c>
      <c r="AE106" s="122">
        <v>960000</v>
      </c>
      <c r="AF106" s="122">
        <v>820000</v>
      </c>
      <c r="AG106" s="122">
        <v>900000</v>
      </c>
      <c r="AH106" s="122">
        <v>1080000</v>
      </c>
      <c r="AI106" s="122">
        <v>1350000</v>
      </c>
      <c r="AJ106" s="122">
        <v>1250000</v>
      </c>
      <c r="AK106" s="122">
        <v>1350000</v>
      </c>
      <c r="AL106" s="122">
        <v>1410000</v>
      </c>
      <c r="AM106" s="123">
        <v>0.04</v>
      </c>
      <c r="AN106" s="124">
        <f>(Table513[[#This Row],[2025 ($)]]-Table513[[#This Row],[2015 ($)]])/Table513[[#This Row],[2015 ($)]]</f>
        <v>0.85770750988142297</v>
      </c>
    </row>
    <row r="107" spans="2:40" x14ac:dyDescent="0.3">
      <c r="B107" s="120" t="s">
        <v>389</v>
      </c>
      <c r="C107" s="120" t="s">
        <v>525</v>
      </c>
      <c r="D107" s="121" t="s">
        <v>526</v>
      </c>
      <c r="E107" s="120">
        <v>2080</v>
      </c>
      <c r="F107" s="120" t="s">
        <v>90</v>
      </c>
      <c r="G107" s="120" t="s">
        <v>392</v>
      </c>
      <c r="H107" s="122">
        <v>4331</v>
      </c>
      <c r="I107" s="122">
        <v>345000</v>
      </c>
      <c r="J107" s="122">
        <v>345000</v>
      </c>
      <c r="K107" s="122">
        <v>345000</v>
      </c>
      <c r="L107" s="122">
        <v>345000</v>
      </c>
      <c r="M107" s="122">
        <v>345000</v>
      </c>
      <c r="N107" s="122">
        <v>362000</v>
      </c>
      <c r="O107" s="122">
        <v>416000</v>
      </c>
      <c r="P107" s="122">
        <v>478000</v>
      </c>
      <c r="Q107" s="122">
        <v>525000</v>
      </c>
      <c r="R107" s="122">
        <v>682000</v>
      </c>
      <c r="S107" s="122">
        <v>650000</v>
      </c>
      <c r="T107" s="122">
        <v>650000</v>
      </c>
      <c r="U107" s="122">
        <v>665000</v>
      </c>
      <c r="V107" s="122">
        <v>665000</v>
      </c>
      <c r="W107" s="122">
        <v>665000</v>
      </c>
      <c r="X107" s="122">
        <v>665000</v>
      </c>
      <c r="Y107" s="122">
        <v>700000</v>
      </c>
      <c r="Z107" s="122">
        <v>700000</v>
      </c>
      <c r="AA107" s="122">
        <v>700000</v>
      </c>
      <c r="AB107" s="122">
        <v>735000</v>
      </c>
      <c r="AC107" s="122">
        <v>845000</v>
      </c>
      <c r="AD107" s="122">
        <v>930000</v>
      </c>
      <c r="AE107" s="122">
        <v>967000</v>
      </c>
      <c r="AF107" s="122">
        <v>1070000</v>
      </c>
      <c r="AG107" s="122">
        <v>1130000</v>
      </c>
      <c r="AH107" s="122">
        <v>1300000</v>
      </c>
      <c r="AI107" s="122">
        <v>1600000</v>
      </c>
      <c r="AJ107" s="122">
        <v>1650000</v>
      </c>
      <c r="AK107" s="122">
        <v>2950000</v>
      </c>
      <c r="AL107" s="122">
        <v>3010000</v>
      </c>
      <c r="AM107" s="123">
        <v>0.02</v>
      </c>
      <c r="AN107" s="124">
        <f>(Table513[[#This Row],[2025 ($)]]-Table513[[#This Row],[2015 ($)]])/Table513[[#This Row],[2015 ($)]]</f>
        <v>3.0952380952380953</v>
      </c>
    </row>
    <row r="108" spans="2:40" x14ac:dyDescent="0.3">
      <c r="B108" s="120" t="s">
        <v>384</v>
      </c>
      <c r="C108" s="120" t="s">
        <v>527</v>
      </c>
      <c r="D108" s="121" t="s">
        <v>528</v>
      </c>
      <c r="E108" s="120">
        <v>2125</v>
      </c>
      <c r="F108" s="120" t="s">
        <v>90</v>
      </c>
      <c r="G108" s="120" t="s">
        <v>387</v>
      </c>
      <c r="H108" s="120" t="s">
        <v>529</v>
      </c>
      <c r="I108" s="122">
        <v>165000</v>
      </c>
      <c r="J108" s="122">
        <v>173000</v>
      </c>
      <c r="K108" s="122">
        <v>216000</v>
      </c>
      <c r="L108" s="122">
        <v>270000</v>
      </c>
      <c r="M108" s="122">
        <v>297000</v>
      </c>
      <c r="N108" s="122">
        <v>320000</v>
      </c>
      <c r="O108" s="122">
        <v>370000</v>
      </c>
      <c r="P108" s="122">
        <v>400000</v>
      </c>
      <c r="Q108" s="122">
        <v>450000</v>
      </c>
      <c r="R108" s="122">
        <v>450000</v>
      </c>
      <c r="S108" s="122">
        <v>450000</v>
      </c>
      <c r="T108" s="122">
        <v>450000</v>
      </c>
      <c r="U108" s="122">
        <v>460000</v>
      </c>
      <c r="V108" s="122">
        <v>460000</v>
      </c>
      <c r="W108" s="122">
        <v>511000</v>
      </c>
      <c r="X108" s="122">
        <v>562000</v>
      </c>
      <c r="Y108" s="122">
        <v>573000</v>
      </c>
      <c r="Z108" s="122">
        <v>573000</v>
      </c>
      <c r="AA108" s="122">
        <v>745000</v>
      </c>
      <c r="AB108" s="122">
        <v>931000</v>
      </c>
      <c r="AC108" s="122">
        <v>1000000</v>
      </c>
      <c r="AD108" s="122">
        <v>1150000</v>
      </c>
      <c r="AE108" s="122">
        <v>1140000</v>
      </c>
      <c r="AF108" s="122">
        <v>970000</v>
      </c>
      <c r="AG108" s="122">
        <v>1070000</v>
      </c>
      <c r="AH108" s="122">
        <v>1350000</v>
      </c>
      <c r="AI108" s="122">
        <v>1700000</v>
      </c>
      <c r="AJ108" s="122">
        <v>1600000</v>
      </c>
      <c r="AK108" s="122">
        <v>1700000</v>
      </c>
      <c r="AL108" s="122">
        <v>1760000</v>
      </c>
      <c r="AM108" s="123">
        <v>0.04</v>
      </c>
      <c r="AN108" s="124">
        <f>(Table513[[#This Row],[2025 ($)]]-Table513[[#This Row],[2015 ($)]])/Table513[[#This Row],[2015 ($)]]</f>
        <v>0.89044038668098824</v>
      </c>
    </row>
    <row r="109" spans="2:40" x14ac:dyDescent="0.3">
      <c r="B109" s="120" t="s">
        <v>404</v>
      </c>
      <c r="C109" s="120" t="s">
        <v>530</v>
      </c>
      <c r="D109" s="121" t="s">
        <v>531</v>
      </c>
      <c r="E109" s="120">
        <v>2111</v>
      </c>
      <c r="F109" s="120" t="s">
        <v>91</v>
      </c>
      <c r="G109" s="120" t="s">
        <v>407</v>
      </c>
      <c r="H109" s="120"/>
      <c r="I109" s="122">
        <v>157000</v>
      </c>
      <c r="J109" s="122">
        <v>172000</v>
      </c>
      <c r="K109" s="122">
        <v>189000</v>
      </c>
      <c r="L109" s="122">
        <v>207000</v>
      </c>
      <c r="M109" s="122">
        <v>227000</v>
      </c>
      <c r="N109" s="122">
        <v>242000</v>
      </c>
      <c r="O109" s="122">
        <v>262000</v>
      </c>
      <c r="P109" s="122">
        <v>298000</v>
      </c>
      <c r="Q109" s="122">
        <v>298000</v>
      </c>
      <c r="R109" s="122">
        <v>298000</v>
      </c>
      <c r="S109" s="122">
        <v>298000</v>
      </c>
      <c r="T109" s="122">
        <v>298000</v>
      </c>
      <c r="U109" s="122">
        <v>298000</v>
      </c>
      <c r="V109" s="122">
        <v>298000</v>
      </c>
      <c r="W109" s="122">
        <v>298000</v>
      </c>
      <c r="X109" s="122">
        <v>298000</v>
      </c>
      <c r="Y109" s="122">
        <v>898000</v>
      </c>
      <c r="Z109" s="122">
        <v>1350000</v>
      </c>
      <c r="AA109" s="122">
        <v>1350000</v>
      </c>
      <c r="AB109" s="122">
        <v>2700000</v>
      </c>
      <c r="AC109" s="122">
        <v>2810000</v>
      </c>
      <c r="AD109" s="122">
        <v>3000000</v>
      </c>
      <c r="AE109" s="122">
        <v>3300000</v>
      </c>
      <c r="AF109" s="122">
        <v>3300000</v>
      </c>
      <c r="AG109" s="122">
        <v>3300000</v>
      </c>
      <c r="AH109" s="122">
        <v>3750000</v>
      </c>
      <c r="AI109" s="122">
        <v>5680000</v>
      </c>
      <c r="AJ109" s="122">
        <v>4130000</v>
      </c>
      <c r="AK109" s="122">
        <v>4130000</v>
      </c>
      <c r="AL109" s="122">
        <v>4130000</v>
      </c>
      <c r="AM109" s="123">
        <v>0</v>
      </c>
      <c r="AN109" s="124">
        <f>(Table513[[#This Row],[2025 ($)]]-Table513[[#This Row],[2015 ($)]])/Table513[[#This Row],[2015 ($)]]</f>
        <v>0.52962962962962967</v>
      </c>
    </row>
    <row r="110" spans="2:40" x14ac:dyDescent="0.3">
      <c r="B110" s="120" t="s">
        <v>384</v>
      </c>
      <c r="C110" s="120" t="s">
        <v>532</v>
      </c>
      <c r="D110" s="121" t="s">
        <v>533</v>
      </c>
      <c r="E110" s="120">
        <v>2040</v>
      </c>
      <c r="F110" s="120" t="s">
        <v>92</v>
      </c>
      <c r="G110" s="120" t="s">
        <v>387</v>
      </c>
      <c r="H110" s="120" t="s">
        <v>534</v>
      </c>
      <c r="I110" s="122">
        <v>121000</v>
      </c>
      <c r="J110" s="122">
        <v>129000</v>
      </c>
      <c r="K110" s="122">
        <v>135000</v>
      </c>
      <c r="L110" s="122">
        <v>148000</v>
      </c>
      <c r="M110" s="122">
        <v>148000</v>
      </c>
      <c r="N110" s="122">
        <v>170000</v>
      </c>
      <c r="O110" s="122">
        <v>255000</v>
      </c>
      <c r="P110" s="122">
        <v>293000</v>
      </c>
      <c r="Q110" s="122">
        <v>335000</v>
      </c>
      <c r="R110" s="122">
        <v>335000</v>
      </c>
      <c r="S110" s="122">
        <v>335000</v>
      </c>
      <c r="T110" s="122">
        <v>335000</v>
      </c>
      <c r="U110" s="122">
        <v>423000</v>
      </c>
      <c r="V110" s="122">
        <v>423000</v>
      </c>
      <c r="W110" s="122">
        <v>486000</v>
      </c>
      <c r="X110" s="122">
        <v>520000</v>
      </c>
      <c r="Y110" s="122">
        <v>494000</v>
      </c>
      <c r="Z110" s="122">
        <v>514000</v>
      </c>
      <c r="AA110" s="122">
        <v>606000</v>
      </c>
      <c r="AB110" s="122">
        <v>769000</v>
      </c>
      <c r="AC110" s="122">
        <v>876000</v>
      </c>
      <c r="AD110" s="122">
        <v>999000</v>
      </c>
      <c r="AE110" s="122">
        <v>1050000</v>
      </c>
      <c r="AF110" s="122">
        <v>940000</v>
      </c>
      <c r="AG110" s="122">
        <v>1015000</v>
      </c>
      <c r="AH110" s="122">
        <v>1260000</v>
      </c>
      <c r="AI110" s="122">
        <v>1310000</v>
      </c>
      <c r="AJ110" s="122">
        <v>1220000</v>
      </c>
      <c r="AK110" s="122">
        <v>1340000</v>
      </c>
      <c r="AL110" s="122">
        <v>1340000</v>
      </c>
      <c r="AM110" s="123">
        <v>0</v>
      </c>
      <c r="AN110" s="124">
        <f>(Table513[[#This Row],[2025 ($)]]-Table513[[#This Row],[2015 ($)]])/Table513[[#This Row],[2015 ($)]]</f>
        <v>0.74252275682704816</v>
      </c>
    </row>
    <row r="111" spans="2:40" x14ac:dyDescent="0.3">
      <c r="B111" s="120" t="s">
        <v>384</v>
      </c>
      <c r="C111" s="120" t="s">
        <v>535</v>
      </c>
      <c r="D111" s="121" t="s">
        <v>536</v>
      </c>
      <c r="E111" s="120">
        <v>2041</v>
      </c>
      <c r="F111" s="120" t="s">
        <v>92</v>
      </c>
      <c r="G111" s="120" t="s">
        <v>387</v>
      </c>
      <c r="H111" s="120" t="s">
        <v>537</v>
      </c>
      <c r="I111" s="122">
        <v>171000</v>
      </c>
      <c r="J111" s="122">
        <v>171000</v>
      </c>
      <c r="K111" s="122">
        <v>179000</v>
      </c>
      <c r="L111" s="122">
        <v>196000</v>
      </c>
      <c r="M111" s="122">
        <v>196000</v>
      </c>
      <c r="N111" s="122">
        <v>225000</v>
      </c>
      <c r="O111" s="122">
        <v>337000</v>
      </c>
      <c r="P111" s="122">
        <v>387000</v>
      </c>
      <c r="Q111" s="122">
        <v>445000</v>
      </c>
      <c r="R111" s="122">
        <v>445000</v>
      </c>
      <c r="S111" s="122">
        <v>467000</v>
      </c>
      <c r="T111" s="122">
        <v>481000</v>
      </c>
      <c r="U111" s="122">
        <v>621000</v>
      </c>
      <c r="V111" s="122">
        <v>621000</v>
      </c>
      <c r="W111" s="122">
        <v>726000</v>
      </c>
      <c r="X111" s="122">
        <v>787000</v>
      </c>
      <c r="Y111" s="122">
        <v>826000</v>
      </c>
      <c r="Z111" s="122">
        <v>743000</v>
      </c>
      <c r="AA111" s="122">
        <v>869000</v>
      </c>
      <c r="AB111" s="122">
        <v>1070000</v>
      </c>
      <c r="AC111" s="122">
        <v>1150000</v>
      </c>
      <c r="AD111" s="122">
        <v>1340000</v>
      </c>
      <c r="AE111" s="122">
        <v>1540000</v>
      </c>
      <c r="AF111" s="122">
        <v>1430000</v>
      </c>
      <c r="AG111" s="122">
        <v>1720000</v>
      </c>
      <c r="AH111" s="122">
        <v>2110000</v>
      </c>
      <c r="AI111" s="122">
        <v>2310000</v>
      </c>
      <c r="AJ111" s="122">
        <v>2250000</v>
      </c>
      <c r="AK111" s="122">
        <v>2430000</v>
      </c>
      <c r="AL111" s="122">
        <v>2470000</v>
      </c>
      <c r="AM111" s="123">
        <v>0.02</v>
      </c>
      <c r="AN111" s="124">
        <f>(Table513[[#This Row],[2025 ($)]]-Table513[[#This Row],[2015 ($)]])/Table513[[#This Row],[2015 ($)]]</f>
        <v>1.308411214953271</v>
      </c>
    </row>
    <row r="112" spans="2:40" x14ac:dyDescent="0.3">
      <c r="B112" s="120" t="s">
        <v>384</v>
      </c>
      <c r="C112" s="120" t="s">
        <v>538</v>
      </c>
      <c r="D112" s="121" t="s">
        <v>539</v>
      </c>
      <c r="E112" s="120">
        <v>2042</v>
      </c>
      <c r="F112" s="120" t="s">
        <v>92</v>
      </c>
      <c r="G112" s="120" t="s">
        <v>387</v>
      </c>
      <c r="H112" s="120" t="s">
        <v>540</v>
      </c>
      <c r="I112" s="122">
        <v>79286</v>
      </c>
      <c r="J112" s="122">
        <v>167009</v>
      </c>
      <c r="K112" s="122">
        <v>185000</v>
      </c>
      <c r="L112" s="122">
        <v>185000</v>
      </c>
      <c r="M112" s="122">
        <v>194000</v>
      </c>
      <c r="N112" s="122">
        <v>215000</v>
      </c>
      <c r="O112" s="122">
        <v>236000</v>
      </c>
      <c r="P112" s="122">
        <v>283000</v>
      </c>
      <c r="Q112" s="122">
        <v>327500</v>
      </c>
      <c r="R112" s="122">
        <v>332500</v>
      </c>
      <c r="S112" s="122">
        <v>332500</v>
      </c>
      <c r="T112" s="122">
        <v>365000</v>
      </c>
      <c r="U112" s="122">
        <v>420000</v>
      </c>
      <c r="V112" s="122">
        <v>420000</v>
      </c>
      <c r="W112" s="122">
        <v>483000</v>
      </c>
      <c r="X112" s="122">
        <v>497000</v>
      </c>
      <c r="Y112" s="122">
        <v>497000</v>
      </c>
      <c r="Z112" s="122">
        <v>497000</v>
      </c>
      <c r="AA112" s="122">
        <v>596000</v>
      </c>
      <c r="AB112" s="122">
        <v>727000</v>
      </c>
      <c r="AC112" s="122">
        <v>798000</v>
      </c>
      <c r="AD112" s="122">
        <v>915000</v>
      </c>
      <c r="AE112" s="122">
        <v>870000</v>
      </c>
      <c r="AF112" s="122">
        <v>748000</v>
      </c>
      <c r="AG112" s="122">
        <v>834000</v>
      </c>
      <c r="AH112" s="122">
        <v>934000</v>
      </c>
      <c r="AI112" s="122">
        <v>1070000</v>
      </c>
      <c r="AJ112" s="122">
        <v>1070000</v>
      </c>
      <c r="AK112" s="122">
        <v>1070000</v>
      </c>
      <c r="AL112" s="122">
        <v>1100000</v>
      </c>
      <c r="AM112" s="123">
        <v>0.03</v>
      </c>
      <c r="AN112" s="124">
        <f>(Table513[[#This Row],[2025 ($)]]-Table513[[#This Row],[2015 ($)]])/Table513[[#This Row],[2015 ($)]]</f>
        <v>0.51306740027510311</v>
      </c>
    </row>
    <row r="113" spans="2:40" x14ac:dyDescent="0.3">
      <c r="B113" s="120" t="s">
        <v>384</v>
      </c>
      <c r="C113" s="120" t="s">
        <v>541</v>
      </c>
      <c r="D113" s="121" t="s">
        <v>539</v>
      </c>
      <c r="E113" s="120">
        <v>2042</v>
      </c>
      <c r="F113" s="120" t="s">
        <v>92</v>
      </c>
      <c r="G113" s="120" t="s">
        <v>387</v>
      </c>
      <c r="H113" s="120" t="s">
        <v>542</v>
      </c>
      <c r="I113" s="122">
        <v>87900</v>
      </c>
      <c r="J113" s="120"/>
      <c r="K113" s="120"/>
      <c r="L113" s="120"/>
      <c r="M113" s="120"/>
      <c r="N113" s="120"/>
      <c r="O113" s="120"/>
      <c r="P113" s="120"/>
      <c r="Q113" s="120"/>
      <c r="R113" s="120"/>
      <c r="S113" s="122">
        <v>262500</v>
      </c>
      <c r="T113" s="122">
        <v>339000</v>
      </c>
      <c r="U113" s="122">
        <v>390000</v>
      </c>
      <c r="V113" s="122">
        <v>390000</v>
      </c>
      <c r="W113" s="122">
        <v>448000</v>
      </c>
      <c r="X113" s="122">
        <v>461000</v>
      </c>
      <c r="Y113" s="122">
        <v>461000</v>
      </c>
      <c r="Z113" s="122">
        <v>461000</v>
      </c>
      <c r="AA113" s="122">
        <v>553000</v>
      </c>
      <c r="AB113" s="122">
        <v>702000</v>
      </c>
      <c r="AC113" s="122">
        <v>771000</v>
      </c>
      <c r="AD113" s="122">
        <v>884000</v>
      </c>
      <c r="AE113" s="122">
        <v>840000</v>
      </c>
      <c r="AF113" s="122">
        <v>722000</v>
      </c>
      <c r="AG113" s="122">
        <v>805000</v>
      </c>
      <c r="AH113" s="122">
        <v>901000</v>
      </c>
      <c r="AI113" s="122">
        <v>1030000</v>
      </c>
      <c r="AJ113" s="122">
        <v>1030000</v>
      </c>
      <c r="AK113" s="122">
        <v>1180000</v>
      </c>
      <c r="AL113" s="122">
        <v>1220000</v>
      </c>
      <c r="AM113" s="123">
        <v>0.03</v>
      </c>
      <c r="AN113" s="124">
        <f>(Table513[[#This Row],[2025 ($)]]-Table513[[#This Row],[2015 ($)]])/Table513[[#This Row],[2015 ($)]]</f>
        <v>0.7378917378917379</v>
      </c>
    </row>
    <row r="114" spans="2:40" x14ac:dyDescent="0.3">
      <c r="B114" s="120" t="s">
        <v>404</v>
      </c>
      <c r="C114" s="120" t="s">
        <v>543</v>
      </c>
      <c r="D114" s="121" t="s">
        <v>539</v>
      </c>
      <c r="E114" s="120">
        <v>2042</v>
      </c>
      <c r="F114" s="120" t="s">
        <v>92</v>
      </c>
      <c r="G114" s="120" t="s">
        <v>407</v>
      </c>
      <c r="H114" s="120">
        <v>4.83</v>
      </c>
      <c r="I114" s="122">
        <v>100000</v>
      </c>
      <c r="J114" s="122">
        <v>120000</v>
      </c>
      <c r="K114" s="122">
        <v>138000</v>
      </c>
      <c r="L114" s="122">
        <v>151000</v>
      </c>
      <c r="M114" s="122">
        <v>166000</v>
      </c>
      <c r="N114" s="122">
        <v>182000</v>
      </c>
      <c r="O114" s="122">
        <v>245000</v>
      </c>
      <c r="P114" s="122">
        <v>318000</v>
      </c>
      <c r="Q114" s="122">
        <v>347500</v>
      </c>
      <c r="R114" s="122">
        <v>347500</v>
      </c>
      <c r="S114" s="122">
        <v>364000</v>
      </c>
      <c r="T114" s="122">
        <v>364000</v>
      </c>
      <c r="U114" s="122">
        <v>435000</v>
      </c>
      <c r="V114" s="122">
        <v>435000</v>
      </c>
      <c r="W114" s="122">
        <v>435000</v>
      </c>
      <c r="X114" s="122">
        <v>435000</v>
      </c>
      <c r="Y114" s="122">
        <v>485000</v>
      </c>
      <c r="Z114" s="122">
        <v>519000</v>
      </c>
      <c r="AA114" s="122">
        <v>615000</v>
      </c>
      <c r="AB114" s="122">
        <v>769000</v>
      </c>
      <c r="AC114" s="122">
        <v>1000000</v>
      </c>
      <c r="AD114" s="122">
        <v>1050000</v>
      </c>
      <c r="AE114" s="122">
        <v>1050000</v>
      </c>
      <c r="AF114" s="122">
        <v>850000</v>
      </c>
      <c r="AG114" s="122">
        <v>765000</v>
      </c>
      <c r="AH114" s="122">
        <v>1030000</v>
      </c>
      <c r="AI114" s="122">
        <v>1180000</v>
      </c>
      <c r="AJ114" s="122">
        <v>1310000</v>
      </c>
      <c r="AK114" s="122">
        <v>1200000</v>
      </c>
      <c r="AL114" s="122">
        <v>1230000</v>
      </c>
      <c r="AM114" s="123">
        <v>0.03</v>
      </c>
      <c r="AN114" s="124">
        <f>(Table513[[#This Row],[2025 ($)]]-Table513[[#This Row],[2015 ($)]])/Table513[[#This Row],[2015 ($)]]</f>
        <v>0.59947984395318599</v>
      </c>
    </row>
    <row r="115" spans="2:40" x14ac:dyDescent="0.3">
      <c r="B115" s="120" t="s">
        <v>384</v>
      </c>
      <c r="C115" s="120" t="s">
        <v>544</v>
      </c>
      <c r="D115" s="121" t="s">
        <v>545</v>
      </c>
      <c r="E115" s="120">
        <v>2204</v>
      </c>
      <c r="F115" s="120" t="s">
        <v>92</v>
      </c>
      <c r="G115" s="120" t="s">
        <v>387</v>
      </c>
      <c r="H115" s="120" t="s">
        <v>546</v>
      </c>
      <c r="I115" s="122">
        <v>80000</v>
      </c>
      <c r="J115" s="122">
        <v>96000</v>
      </c>
      <c r="K115" s="122">
        <v>110000</v>
      </c>
      <c r="L115" s="122">
        <v>121000</v>
      </c>
      <c r="M115" s="122">
        <v>133000</v>
      </c>
      <c r="N115" s="122">
        <v>152000</v>
      </c>
      <c r="O115" s="122">
        <v>197000</v>
      </c>
      <c r="P115" s="122">
        <v>246000</v>
      </c>
      <c r="Q115" s="122">
        <v>270000</v>
      </c>
      <c r="R115" s="122">
        <v>264000</v>
      </c>
      <c r="S115" s="122">
        <v>274000</v>
      </c>
      <c r="T115" s="122">
        <v>274000</v>
      </c>
      <c r="U115" s="122">
        <v>312000</v>
      </c>
      <c r="V115" s="122">
        <v>312000</v>
      </c>
      <c r="W115" s="122">
        <v>343000</v>
      </c>
      <c r="X115" s="122">
        <v>377000</v>
      </c>
      <c r="Y115" s="122">
        <v>410000</v>
      </c>
      <c r="Z115" s="122">
        <v>443000</v>
      </c>
      <c r="AA115" s="122">
        <v>540000</v>
      </c>
      <c r="AB115" s="122">
        <v>699000</v>
      </c>
      <c r="AC115" s="122">
        <v>824000</v>
      </c>
      <c r="AD115" s="122">
        <v>972000</v>
      </c>
      <c r="AE115" s="122">
        <v>1000000</v>
      </c>
      <c r="AF115" s="122">
        <v>930000</v>
      </c>
      <c r="AG115" s="122">
        <v>990000</v>
      </c>
      <c r="AH115" s="122">
        <v>1190000</v>
      </c>
      <c r="AI115" s="122">
        <v>1260000</v>
      </c>
      <c r="AJ115" s="122">
        <v>1200000</v>
      </c>
      <c r="AK115" s="122">
        <v>1300000</v>
      </c>
      <c r="AL115" s="122">
        <v>1360000</v>
      </c>
      <c r="AM115" s="123">
        <v>0.05</v>
      </c>
      <c r="AN115" s="124">
        <f>(Table513[[#This Row],[2025 ($)]]-Table513[[#This Row],[2015 ($)]])/Table513[[#This Row],[2015 ($)]]</f>
        <v>0.94563662374821178</v>
      </c>
    </row>
    <row r="116" spans="2:40" x14ac:dyDescent="0.3">
      <c r="B116" s="120" t="s">
        <v>404</v>
      </c>
      <c r="C116" s="120" t="s">
        <v>547</v>
      </c>
      <c r="D116" s="121" t="s">
        <v>545</v>
      </c>
      <c r="E116" s="120">
        <v>2204</v>
      </c>
      <c r="F116" s="120" t="s">
        <v>92</v>
      </c>
      <c r="G116" s="120" t="s">
        <v>407</v>
      </c>
      <c r="H116" s="120">
        <v>5.49</v>
      </c>
      <c r="I116" s="122">
        <v>136000</v>
      </c>
      <c r="J116" s="122">
        <v>136000</v>
      </c>
      <c r="K116" s="122">
        <v>136000</v>
      </c>
      <c r="L116" s="122">
        <v>142616</v>
      </c>
      <c r="M116" s="122">
        <v>136000</v>
      </c>
      <c r="N116" s="122">
        <v>136000</v>
      </c>
      <c r="O116" s="122">
        <v>163000</v>
      </c>
      <c r="P116" s="122">
        <v>179000</v>
      </c>
      <c r="Q116" s="122">
        <v>195000</v>
      </c>
      <c r="R116" s="122">
        <v>195000</v>
      </c>
      <c r="S116" s="122">
        <v>202000</v>
      </c>
      <c r="T116" s="122">
        <v>230000</v>
      </c>
      <c r="U116" s="122">
        <v>207000</v>
      </c>
      <c r="V116" s="122">
        <v>207000</v>
      </c>
      <c r="W116" s="122">
        <v>227000</v>
      </c>
      <c r="X116" s="122">
        <v>250000</v>
      </c>
      <c r="Y116" s="122">
        <v>287000</v>
      </c>
      <c r="Z116" s="122">
        <v>295000</v>
      </c>
      <c r="AA116" s="122">
        <v>320000</v>
      </c>
      <c r="AB116" s="122">
        <v>500000</v>
      </c>
      <c r="AC116" s="122">
        <v>697000</v>
      </c>
      <c r="AD116" s="122">
        <v>776000</v>
      </c>
      <c r="AE116" s="122">
        <v>802000</v>
      </c>
      <c r="AF116" s="122">
        <v>721000</v>
      </c>
      <c r="AG116" s="122">
        <v>648000</v>
      </c>
      <c r="AH116" s="122">
        <v>648000</v>
      </c>
      <c r="AI116" s="122">
        <v>839000</v>
      </c>
      <c r="AJ116" s="122">
        <v>760000</v>
      </c>
      <c r="AK116" s="122">
        <v>690000</v>
      </c>
      <c r="AL116" s="122">
        <v>718000</v>
      </c>
      <c r="AM116" s="123">
        <v>0.04</v>
      </c>
      <c r="AN116" s="124">
        <f>(Table513[[#This Row],[2025 ($)]]-Table513[[#This Row],[2015 ($)]])/Table513[[#This Row],[2015 ($)]]</f>
        <v>0.436</v>
      </c>
    </row>
    <row r="117" spans="2:40" x14ac:dyDescent="0.3">
      <c r="B117" s="120" t="s">
        <v>389</v>
      </c>
      <c r="C117" s="120" t="s">
        <v>548</v>
      </c>
      <c r="D117" s="121" t="s">
        <v>545</v>
      </c>
      <c r="E117" s="120">
        <v>2204</v>
      </c>
      <c r="F117" s="120" t="s">
        <v>92</v>
      </c>
      <c r="G117" s="120" t="s">
        <v>392</v>
      </c>
      <c r="H117" s="122">
        <v>1682</v>
      </c>
      <c r="I117" s="122">
        <v>440000</v>
      </c>
      <c r="J117" s="122">
        <v>506000</v>
      </c>
      <c r="K117" s="122">
        <v>556000</v>
      </c>
      <c r="L117" s="122">
        <v>611000</v>
      </c>
      <c r="M117" s="122">
        <v>672000</v>
      </c>
      <c r="N117" s="122">
        <v>739000</v>
      </c>
      <c r="O117" s="122">
        <v>849000</v>
      </c>
      <c r="P117" s="122">
        <v>1100000</v>
      </c>
      <c r="Q117" s="122">
        <v>1150000</v>
      </c>
      <c r="R117" s="122">
        <v>1260000</v>
      </c>
      <c r="S117" s="122">
        <v>1320000</v>
      </c>
      <c r="T117" s="122">
        <v>1320000</v>
      </c>
      <c r="U117" s="122">
        <v>1420000</v>
      </c>
      <c r="V117" s="122">
        <v>1420000</v>
      </c>
      <c r="W117" s="122">
        <v>1420000</v>
      </c>
      <c r="X117" s="122">
        <v>1420000</v>
      </c>
      <c r="Y117" s="122">
        <v>1490000</v>
      </c>
      <c r="Z117" s="122">
        <v>1490000</v>
      </c>
      <c r="AA117" s="122">
        <v>1490000</v>
      </c>
      <c r="AB117" s="122">
        <v>1570000</v>
      </c>
      <c r="AC117" s="122">
        <v>2110000</v>
      </c>
      <c r="AD117" s="122">
        <v>2530000</v>
      </c>
      <c r="AE117" s="122">
        <v>2960000</v>
      </c>
      <c r="AF117" s="122">
        <v>2960000</v>
      </c>
      <c r="AG117" s="122">
        <v>3250000</v>
      </c>
      <c r="AH117" s="122">
        <v>3860000</v>
      </c>
      <c r="AI117" s="122">
        <v>5080000</v>
      </c>
      <c r="AJ117" s="122">
        <v>5340000</v>
      </c>
      <c r="AK117" s="122">
        <v>5760000</v>
      </c>
      <c r="AL117" s="122">
        <v>5760000</v>
      </c>
      <c r="AM117" s="123">
        <v>0</v>
      </c>
      <c r="AN117" s="124">
        <f>(Table513[[#This Row],[2025 ($)]]-Table513[[#This Row],[2015 ($)]])/Table513[[#This Row],[2015 ($)]]</f>
        <v>2.6687898089171975</v>
      </c>
    </row>
    <row r="118" spans="2:40" x14ac:dyDescent="0.3">
      <c r="B118" s="120" t="s">
        <v>428</v>
      </c>
      <c r="C118" s="120" t="s">
        <v>549</v>
      </c>
      <c r="D118" s="121" t="s">
        <v>545</v>
      </c>
      <c r="E118" s="120">
        <v>2204</v>
      </c>
      <c r="F118" s="120" t="s">
        <v>92</v>
      </c>
      <c r="G118" s="120" t="s">
        <v>400</v>
      </c>
      <c r="H118" s="120">
        <v>0</v>
      </c>
      <c r="I118" s="122">
        <v>102162</v>
      </c>
      <c r="J118" s="120"/>
      <c r="K118" s="120"/>
      <c r="L118" s="120"/>
      <c r="M118" s="120"/>
      <c r="N118" s="122">
        <v>235000</v>
      </c>
      <c r="O118" s="122">
        <v>270000</v>
      </c>
      <c r="P118" s="122">
        <v>351000</v>
      </c>
      <c r="Q118" s="122">
        <v>385000</v>
      </c>
      <c r="R118" s="122">
        <v>431000</v>
      </c>
      <c r="S118" s="122">
        <v>448000</v>
      </c>
      <c r="T118" s="122">
        <v>448000</v>
      </c>
      <c r="U118" s="122">
        <v>479000</v>
      </c>
      <c r="V118" s="122">
        <v>479000</v>
      </c>
      <c r="W118" s="122">
        <v>479000</v>
      </c>
      <c r="X118" s="122">
        <v>479000</v>
      </c>
      <c r="Y118" s="122">
        <v>520000</v>
      </c>
      <c r="Z118" s="122">
        <v>546000</v>
      </c>
      <c r="AA118" s="122">
        <v>546000</v>
      </c>
      <c r="AB118" s="122">
        <v>615000</v>
      </c>
      <c r="AC118" s="122">
        <v>801000</v>
      </c>
      <c r="AD118" s="122">
        <v>881000</v>
      </c>
      <c r="AE118" s="122">
        <v>1040000</v>
      </c>
      <c r="AF118" s="122">
        <v>1140000</v>
      </c>
      <c r="AG118" s="122">
        <v>1250000</v>
      </c>
      <c r="AH118" s="122">
        <v>1480000</v>
      </c>
      <c r="AI118" s="122">
        <v>1950000</v>
      </c>
      <c r="AJ118" s="122">
        <v>2050000</v>
      </c>
      <c r="AK118" s="122">
        <v>2210000</v>
      </c>
      <c r="AL118" s="122">
        <v>2210000</v>
      </c>
      <c r="AM118" s="123">
        <v>0</v>
      </c>
      <c r="AN118" s="124">
        <f>(Table513[[#This Row],[2025 ($)]]-Table513[[#This Row],[2015 ($)]])/Table513[[#This Row],[2015 ($)]]</f>
        <v>2.5934959349593494</v>
      </c>
    </row>
    <row r="119" spans="2:40" x14ac:dyDescent="0.3">
      <c r="B119" s="120" t="s">
        <v>384</v>
      </c>
      <c r="C119" s="120" t="s">
        <v>550</v>
      </c>
      <c r="D119" s="121" t="s">
        <v>551</v>
      </c>
      <c r="E119" s="120">
        <v>2071</v>
      </c>
      <c r="F119" s="120" t="s">
        <v>93</v>
      </c>
      <c r="G119" s="120" t="s">
        <v>387</v>
      </c>
      <c r="H119" s="120" t="s">
        <v>552</v>
      </c>
      <c r="I119" s="122">
        <v>385000</v>
      </c>
      <c r="J119" s="122">
        <v>404000</v>
      </c>
      <c r="K119" s="122">
        <v>424000</v>
      </c>
      <c r="L119" s="122">
        <v>453000</v>
      </c>
      <c r="M119" s="122">
        <v>511000</v>
      </c>
      <c r="N119" s="122">
        <v>562000</v>
      </c>
      <c r="O119" s="122">
        <v>651000</v>
      </c>
      <c r="P119" s="122">
        <v>716000</v>
      </c>
      <c r="Q119" s="122">
        <v>758000</v>
      </c>
      <c r="R119" s="122">
        <v>818000</v>
      </c>
      <c r="S119" s="122">
        <v>774000</v>
      </c>
      <c r="T119" s="122">
        <v>800000</v>
      </c>
      <c r="U119" s="122">
        <v>818000</v>
      </c>
      <c r="V119" s="122">
        <v>818000</v>
      </c>
      <c r="W119" s="122">
        <v>870000</v>
      </c>
      <c r="X119" s="122">
        <v>902000</v>
      </c>
      <c r="Y119" s="122">
        <v>902000</v>
      </c>
      <c r="Z119" s="122">
        <v>930000</v>
      </c>
      <c r="AA119" s="122">
        <v>1040000</v>
      </c>
      <c r="AB119" s="122">
        <v>1330000</v>
      </c>
      <c r="AC119" s="122">
        <v>1470000</v>
      </c>
      <c r="AD119" s="122">
        <v>1750000</v>
      </c>
      <c r="AE119" s="122">
        <v>1750000</v>
      </c>
      <c r="AF119" s="122">
        <v>1610000</v>
      </c>
      <c r="AG119" s="122">
        <v>1750000</v>
      </c>
      <c r="AH119" s="122">
        <v>2310000</v>
      </c>
      <c r="AI119" s="122">
        <v>2870000</v>
      </c>
      <c r="AJ119" s="122">
        <v>2750000</v>
      </c>
      <c r="AK119" s="122">
        <v>2800000</v>
      </c>
      <c r="AL119" s="122">
        <v>2970000</v>
      </c>
      <c r="AM119" s="123">
        <v>0.06</v>
      </c>
      <c r="AN119" s="124">
        <f>(Table513[[#This Row],[2025 ($)]]-Table513[[#This Row],[2015 ($)]])/Table513[[#This Row],[2015 ($)]]</f>
        <v>1.2330827067669172</v>
      </c>
    </row>
    <row r="120" spans="2:40" x14ac:dyDescent="0.3">
      <c r="B120" s="120" t="s">
        <v>384</v>
      </c>
      <c r="C120" s="120" t="s">
        <v>553</v>
      </c>
      <c r="D120" s="121" t="s">
        <v>554</v>
      </c>
      <c r="E120" s="120">
        <v>2065</v>
      </c>
      <c r="F120" s="120" t="s">
        <v>94</v>
      </c>
      <c r="G120" s="120" t="s">
        <v>387</v>
      </c>
      <c r="H120" s="120" t="s">
        <v>555</v>
      </c>
      <c r="I120" s="122">
        <v>203000</v>
      </c>
      <c r="J120" s="122">
        <v>237000</v>
      </c>
      <c r="K120" s="122">
        <v>284000</v>
      </c>
      <c r="L120" s="122">
        <v>298000</v>
      </c>
      <c r="M120" s="122">
        <v>312000</v>
      </c>
      <c r="N120" s="122">
        <v>343000</v>
      </c>
      <c r="O120" s="122">
        <v>377000</v>
      </c>
      <c r="P120" s="122">
        <v>414000</v>
      </c>
      <c r="Q120" s="122">
        <v>665000</v>
      </c>
      <c r="R120" s="122">
        <v>665000</v>
      </c>
      <c r="S120" s="122">
        <v>700000</v>
      </c>
      <c r="T120" s="122">
        <v>728000</v>
      </c>
      <c r="U120" s="122">
        <v>800000</v>
      </c>
      <c r="V120" s="122">
        <v>800000</v>
      </c>
      <c r="W120" s="122">
        <v>826000</v>
      </c>
      <c r="X120" s="122">
        <v>863000</v>
      </c>
      <c r="Y120" s="122">
        <v>912000</v>
      </c>
      <c r="Z120" s="122">
        <v>950000</v>
      </c>
      <c r="AA120" s="122">
        <v>1050000</v>
      </c>
      <c r="AB120" s="122">
        <v>1220000</v>
      </c>
      <c r="AC120" s="122">
        <v>1400000</v>
      </c>
      <c r="AD120" s="122">
        <v>1600000</v>
      </c>
      <c r="AE120" s="122">
        <v>1750000</v>
      </c>
      <c r="AF120" s="122">
        <v>1650000</v>
      </c>
      <c r="AG120" s="122">
        <v>1700000</v>
      </c>
      <c r="AH120" s="122">
        <v>2180000</v>
      </c>
      <c r="AI120" s="122">
        <v>2550000</v>
      </c>
      <c r="AJ120" s="122">
        <v>2330000</v>
      </c>
      <c r="AK120" s="122">
        <v>2500000</v>
      </c>
      <c r="AL120" s="122">
        <v>2550000</v>
      </c>
      <c r="AM120" s="123">
        <v>0.02</v>
      </c>
      <c r="AN120" s="124">
        <f>(Table513[[#This Row],[2025 ($)]]-Table513[[#This Row],[2015 ($)]])/Table513[[#This Row],[2015 ($)]]</f>
        <v>1.0901639344262295</v>
      </c>
    </row>
    <row r="121" spans="2:40" x14ac:dyDescent="0.3">
      <c r="B121" s="120" t="s">
        <v>384</v>
      </c>
      <c r="C121" s="120" t="s">
        <v>556</v>
      </c>
      <c r="D121" s="121" t="s">
        <v>94</v>
      </c>
      <c r="E121" s="120">
        <v>2066</v>
      </c>
      <c r="F121" s="120" t="s">
        <v>94</v>
      </c>
      <c r="G121" s="120" t="s">
        <v>387</v>
      </c>
      <c r="H121" s="120" t="s">
        <v>557</v>
      </c>
      <c r="I121" s="122">
        <v>214000</v>
      </c>
      <c r="J121" s="122">
        <v>235000</v>
      </c>
      <c r="K121" s="122">
        <v>282000</v>
      </c>
      <c r="L121" s="122">
        <v>296000</v>
      </c>
      <c r="M121" s="122">
        <v>340000</v>
      </c>
      <c r="N121" s="122">
        <v>357000</v>
      </c>
      <c r="O121" s="122">
        <v>535000</v>
      </c>
      <c r="P121" s="122">
        <v>535000</v>
      </c>
      <c r="Q121" s="122">
        <v>588000</v>
      </c>
      <c r="R121" s="122">
        <v>635000</v>
      </c>
      <c r="S121" s="122">
        <v>670000</v>
      </c>
      <c r="T121" s="122">
        <v>634000</v>
      </c>
      <c r="U121" s="122">
        <v>649000</v>
      </c>
      <c r="V121" s="122">
        <v>649000</v>
      </c>
      <c r="W121" s="122">
        <v>750000</v>
      </c>
      <c r="X121" s="122">
        <v>770000</v>
      </c>
      <c r="Y121" s="122">
        <v>770000</v>
      </c>
      <c r="Z121" s="122">
        <v>770000</v>
      </c>
      <c r="AA121" s="122">
        <v>875000</v>
      </c>
      <c r="AB121" s="122">
        <v>1020000</v>
      </c>
      <c r="AC121" s="122">
        <v>1130000</v>
      </c>
      <c r="AD121" s="122">
        <v>1350000</v>
      </c>
      <c r="AE121" s="122">
        <v>1500000</v>
      </c>
      <c r="AF121" s="122">
        <v>1330000</v>
      </c>
      <c r="AG121" s="122">
        <v>1400000</v>
      </c>
      <c r="AH121" s="122">
        <v>1800000</v>
      </c>
      <c r="AI121" s="122">
        <v>2100000</v>
      </c>
      <c r="AJ121" s="122">
        <v>1890000</v>
      </c>
      <c r="AK121" s="122">
        <v>2100000</v>
      </c>
      <c r="AL121" s="122">
        <v>2210000</v>
      </c>
      <c r="AM121" s="123">
        <v>0.05</v>
      </c>
      <c r="AN121" s="124">
        <f>(Table513[[#This Row],[2025 ($)]]-Table513[[#This Row],[2015 ($)]])/Table513[[#This Row],[2015 ($)]]</f>
        <v>1.1666666666666667</v>
      </c>
    </row>
    <row r="122" spans="2:40" x14ac:dyDescent="0.3">
      <c r="B122" s="120" t="s">
        <v>384</v>
      </c>
      <c r="C122" s="120" t="s">
        <v>558</v>
      </c>
      <c r="D122" s="121" t="s">
        <v>559</v>
      </c>
      <c r="E122" s="120">
        <v>2168</v>
      </c>
      <c r="F122" s="120" t="s">
        <v>11</v>
      </c>
      <c r="G122" s="120" t="s">
        <v>387</v>
      </c>
      <c r="H122" s="120" t="s">
        <v>560</v>
      </c>
      <c r="I122" s="122">
        <v>67600</v>
      </c>
      <c r="J122" s="122">
        <v>67600</v>
      </c>
      <c r="K122" s="122">
        <v>68900</v>
      </c>
      <c r="L122" s="122">
        <v>78500</v>
      </c>
      <c r="M122" s="122">
        <v>88700</v>
      </c>
      <c r="N122" s="122">
        <v>87500</v>
      </c>
      <c r="O122" s="122">
        <v>122000</v>
      </c>
      <c r="P122" s="122">
        <v>176000</v>
      </c>
      <c r="Q122" s="122">
        <v>228000</v>
      </c>
      <c r="R122" s="122">
        <v>228000</v>
      </c>
      <c r="S122" s="122">
        <v>212000</v>
      </c>
      <c r="T122" s="122">
        <v>212000</v>
      </c>
      <c r="U122" s="122">
        <v>183000</v>
      </c>
      <c r="V122" s="122">
        <v>183000</v>
      </c>
      <c r="W122" s="122">
        <v>193000</v>
      </c>
      <c r="X122" s="122">
        <v>196000</v>
      </c>
      <c r="Y122" s="122">
        <v>205000</v>
      </c>
      <c r="Z122" s="122">
        <v>210000</v>
      </c>
      <c r="AA122" s="122">
        <v>240000</v>
      </c>
      <c r="AB122" s="122">
        <v>300000</v>
      </c>
      <c r="AC122" s="122">
        <v>365000</v>
      </c>
      <c r="AD122" s="122">
        <v>450000</v>
      </c>
      <c r="AE122" s="122">
        <v>450000</v>
      </c>
      <c r="AF122" s="122">
        <v>405000</v>
      </c>
      <c r="AG122" s="122">
        <v>410000</v>
      </c>
      <c r="AH122" s="122">
        <v>470000</v>
      </c>
      <c r="AI122" s="122">
        <v>625000</v>
      </c>
      <c r="AJ122" s="122">
        <v>540000</v>
      </c>
      <c r="AK122" s="122">
        <v>600000</v>
      </c>
      <c r="AL122" s="122">
        <v>660000</v>
      </c>
      <c r="AM122" s="123">
        <v>0.1</v>
      </c>
      <c r="AN122" s="124">
        <f>(Table513[[#This Row],[2025 ($)]]-Table513[[#This Row],[2015 ($)]])/Table513[[#This Row],[2015 ($)]]</f>
        <v>1.2</v>
      </c>
    </row>
    <row r="123" spans="2:40" x14ac:dyDescent="0.3">
      <c r="B123" s="120" t="s">
        <v>384</v>
      </c>
      <c r="C123" s="120" t="s">
        <v>561</v>
      </c>
      <c r="D123" s="121" t="s">
        <v>95</v>
      </c>
      <c r="E123" s="120">
        <v>2088</v>
      </c>
      <c r="F123" s="120" t="s">
        <v>95</v>
      </c>
      <c r="G123" s="120" t="s">
        <v>387</v>
      </c>
      <c r="H123" s="120" t="s">
        <v>562</v>
      </c>
      <c r="I123" s="122">
        <v>300000</v>
      </c>
      <c r="J123" s="122">
        <v>321000</v>
      </c>
      <c r="K123" s="122">
        <v>356000</v>
      </c>
      <c r="L123" s="122">
        <v>409000</v>
      </c>
      <c r="M123" s="122">
        <v>409000</v>
      </c>
      <c r="N123" s="122">
        <v>441000</v>
      </c>
      <c r="O123" s="122">
        <v>551000</v>
      </c>
      <c r="P123" s="122">
        <v>606000</v>
      </c>
      <c r="Q123" s="122">
        <v>812000</v>
      </c>
      <c r="R123" s="122">
        <v>852000</v>
      </c>
      <c r="S123" s="122">
        <v>900000</v>
      </c>
      <c r="T123" s="122">
        <v>900000</v>
      </c>
      <c r="U123" s="122">
        <v>925000</v>
      </c>
      <c r="V123" s="122">
        <v>925000</v>
      </c>
      <c r="W123" s="122">
        <v>1010000</v>
      </c>
      <c r="X123" s="122">
        <v>1040000</v>
      </c>
      <c r="Y123" s="122">
        <v>1050000</v>
      </c>
      <c r="Z123" s="122">
        <v>1080000</v>
      </c>
      <c r="AA123" s="122">
        <v>1140000</v>
      </c>
      <c r="AB123" s="122">
        <v>1300000</v>
      </c>
      <c r="AC123" s="122">
        <v>1450000</v>
      </c>
      <c r="AD123" s="122">
        <v>1700000</v>
      </c>
      <c r="AE123" s="122">
        <v>1900000</v>
      </c>
      <c r="AF123" s="122">
        <v>1800000</v>
      </c>
      <c r="AG123" s="122">
        <v>1840000</v>
      </c>
      <c r="AH123" s="122">
        <v>2310000</v>
      </c>
      <c r="AI123" s="122">
        <v>2750000</v>
      </c>
      <c r="AJ123" s="122">
        <v>2650000</v>
      </c>
      <c r="AK123" s="122">
        <v>2900000</v>
      </c>
      <c r="AL123" s="122">
        <v>3100000</v>
      </c>
      <c r="AM123" s="123">
        <v>7.0000000000000007E-2</v>
      </c>
      <c r="AN123" s="124">
        <f>(Table513[[#This Row],[2025 ($)]]-Table513[[#This Row],[2015 ($)]])/Table513[[#This Row],[2015 ($)]]</f>
        <v>1.3846153846153846</v>
      </c>
    </row>
    <row r="124" spans="2:40" x14ac:dyDescent="0.3">
      <c r="B124" s="120" t="s">
        <v>404</v>
      </c>
      <c r="C124" s="120" t="s">
        <v>563</v>
      </c>
      <c r="D124" s="121" t="s">
        <v>564</v>
      </c>
      <c r="E124" s="120">
        <v>2089</v>
      </c>
      <c r="F124" s="120" t="s">
        <v>15</v>
      </c>
      <c r="G124" s="120" t="s">
        <v>407</v>
      </c>
      <c r="H124" s="120">
        <v>9.76</v>
      </c>
      <c r="I124" s="122">
        <v>351000</v>
      </c>
      <c r="J124" s="120"/>
      <c r="K124" s="120"/>
      <c r="L124" s="120"/>
      <c r="M124" s="120"/>
      <c r="N124" s="120"/>
      <c r="O124" s="120"/>
      <c r="P124" s="122">
        <v>836000</v>
      </c>
      <c r="Q124" s="122">
        <v>877000</v>
      </c>
      <c r="R124" s="122">
        <v>877000</v>
      </c>
      <c r="S124" s="122">
        <v>900000</v>
      </c>
      <c r="T124" s="122">
        <v>901000</v>
      </c>
      <c r="U124" s="122">
        <v>901000</v>
      </c>
      <c r="V124" s="122">
        <v>950000</v>
      </c>
      <c r="W124" s="122">
        <v>986000</v>
      </c>
      <c r="X124" s="122">
        <v>1010000</v>
      </c>
      <c r="Y124" s="122">
        <v>1050000</v>
      </c>
      <c r="Z124" s="122">
        <v>1110000</v>
      </c>
      <c r="AA124" s="122">
        <v>1200000</v>
      </c>
      <c r="AB124" s="122">
        <v>1200000</v>
      </c>
      <c r="AC124" s="122">
        <v>1399650</v>
      </c>
      <c r="AD124" s="122">
        <v>1520000</v>
      </c>
      <c r="AE124" s="122">
        <v>2240000</v>
      </c>
      <c r="AF124" s="122">
        <v>2240000</v>
      </c>
      <c r="AG124" s="122">
        <v>2080000</v>
      </c>
      <c r="AH124" s="122">
        <v>2240000</v>
      </c>
      <c r="AI124" s="122">
        <v>2550000</v>
      </c>
      <c r="AJ124" s="122">
        <v>2650000</v>
      </c>
      <c r="AK124" s="122">
        <v>2550000</v>
      </c>
      <c r="AL124" s="122">
        <v>2720000</v>
      </c>
      <c r="AM124" s="123">
        <v>7.0000000000000007E-2</v>
      </c>
      <c r="AN124" s="124">
        <f>(Table513[[#This Row],[2025 ($)]]-Table513[[#This Row],[2015 ($)]])/Table513[[#This Row],[2015 ($)]]</f>
        <v>1.2666666666666666</v>
      </c>
    </row>
    <row r="125" spans="2:40" x14ac:dyDescent="0.3">
      <c r="B125" s="120" t="s">
        <v>384</v>
      </c>
      <c r="C125" s="120" t="s">
        <v>565</v>
      </c>
      <c r="D125" s="121" t="s">
        <v>566</v>
      </c>
      <c r="E125" s="120">
        <v>2085</v>
      </c>
      <c r="F125" s="120" t="s">
        <v>96</v>
      </c>
      <c r="G125" s="120" t="s">
        <v>387</v>
      </c>
      <c r="H125" s="120" t="s">
        <v>567</v>
      </c>
      <c r="I125" s="122">
        <v>240000</v>
      </c>
      <c r="J125" s="122">
        <v>261000</v>
      </c>
      <c r="K125" s="122">
        <v>287000</v>
      </c>
      <c r="L125" s="122">
        <v>287000</v>
      </c>
      <c r="M125" s="122">
        <v>301000</v>
      </c>
      <c r="N125" s="122">
        <v>346000</v>
      </c>
      <c r="O125" s="122">
        <v>380000</v>
      </c>
      <c r="P125" s="122">
        <v>410000</v>
      </c>
      <c r="Q125" s="122">
        <v>430000</v>
      </c>
      <c r="R125" s="122">
        <v>451000</v>
      </c>
      <c r="S125" s="122">
        <v>431000</v>
      </c>
      <c r="T125" s="122">
        <v>495000</v>
      </c>
      <c r="U125" s="122">
        <v>544000</v>
      </c>
      <c r="V125" s="122">
        <v>544000</v>
      </c>
      <c r="W125" s="122">
        <v>586000</v>
      </c>
      <c r="X125" s="122">
        <v>557000</v>
      </c>
      <c r="Y125" s="122">
        <v>529000</v>
      </c>
      <c r="Z125" s="122">
        <v>540000</v>
      </c>
      <c r="AA125" s="122">
        <v>650000</v>
      </c>
      <c r="AB125" s="122">
        <v>800000</v>
      </c>
      <c r="AC125" s="122">
        <v>910000</v>
      </c>
      <c r="AD125" s="122">
        <v>1050000</v>
      </c>
      <c r="AE125" s="122">
        <v>1050000</v>
      </c>
      <c r="AF125" s="122">
        <v>815000</v>
      </c>
      <c r="AG125" s="122">
        <v>830000</v>
      </c>
      <c r="AH125" s="122">
        <v>1040000</v>
      </c>
      <c r="AI125" s="122">
        <v>1360000</v>
      </c>
      <c r="AJ125" s="122">
        <v>1220000</v>
      </c>
      <c r="AK125" s="122">
        <v>1390000</v>
      </c>
      <c r="AL125" s="122">
        <v>1420000</v>
      </c>
      <c r="AM125" s="123">
        <v>0.02</v>
      </c>
      <c r="AN125" s="124">
        <f>(Table513[[#This Row],[2025 ($)]]-Table513[[#This Row],[2015 ($)]])/Table513[[#This Row],[2015 ($)]]</f>
        <v>0.77500000000000002</v>
      </c>
    </row>
    <row r="126" spans="2:40" x14ac:dyDescent="0.3">
      <c r="B126" s="120" t="s">
        <v>384</v>
      </c>
      <c r="C126" s="120" t="s">
        <v>568</v>
      </c>
      <c r="D126" s="121" t="s">
        <v>569</v>
      </c>
      <c r="E126" s="120">
        <v>2095</v>
      </c>
      <c r="F126" s="120" t="s">
        <v>96</v>
      </c>
      <c r="G126" s="120" t="s">
        <v>387</v>
      </c>
      <c r="H126" s="120" t="s">
        <v>570</v>
      </c>
      <c r="I126" s="122">
        <v>290000</v>
      </c>
      <c r="J126" s="122">
        <v>333000</v>
      </c>
      <c r="K126" s="122">
        <v>382000</v>
      </c>
      <c r="L126" s="122">
        <v>458000</v>
      </c>
      <c r="M126" s="122">
        <v>503000</v>
      </c>
      <c r="N126" s="122">
        <v>553000</v>
      </c>
      <c r="O126" s="122">
        <v>663000</v>
      </c>
      <c r="P126" s="122">
        <v>795000</v>
      </c>
      <c r="Q126" s="122">
        <v>954000</v>
      </c>
      <c r="R126" s="122">
        <v>1190000</v>
      </c>
      <c r="S126" s="122">
        <v>1200000</v>
      </c>
      <c r="T126" s="122">
        <v>1240000</v>
      </c>
      <c r="U126" s="122">
        <v>1290000</v>
      </c>
      <c r="V126" s="122">
        <v>1290000</v>
      </c>
      <c r="W126" s="122">
        <v>1310000</v>
      </c>
      <c r="X126" s="122">
        <v>1330000</v>
      </c>
      <c r="Y126" s="122">
        <v>1350000</v>
      </c>
      <c r="Z126" s="122">
        <v>1250000</v>
      </c>
      <c r="AA126" s="122">
        <v>1710000</v>
      </c>
      <c r="AB126" s="122">
        <v>2120000</v>
      </c>
      <c r="AC126" s="122">
        <v>2450000</v>
      </c>
      <c r="AD126" s="122">
        <v>3000000</v>
      </c>
      <c r="AE126" s="122">
        <v>3000000</v>
      </c>
      <c r="AF126" s="122">
        <v>2530000</v>
      </c>
      <c r="AG126" s="122">
        <v>2780000</v>
      </c>
      <c r="AH126" s="122">
        <v>3600000</v>
      </c>
      <c r="AI126" s="122">
        <v>4100000</v>
      </c>
      <c r="AJ126" s="122">
        <v>4100000</v>
      </c>
      <c r="AK126" s="122">
        <v>4600000</v>
      </c>
      <c r="AL126" s="122">
        <v>5000000</v>
      </c>
      <c r="AM126" s="123">
        <v>0.09</v>
      </c>
      <c r="AN126" s="124">
        <f>(Table513[[#This Row],[2025 ($)]]-Table513[[#This Row],[2015 ($)]])/Table513[[#This Row],[2015 ($)]]</f>
        <v>1.3584905660377358</v>
      </c>
    </row>
    <row r="127" spans="2:40" x14ac:dyDescent="0.3">
      <c r="B127" s="120" t="s">
        <v>389</v>
      </c>
      <c r="C127" s="120" t="s">
        <v>571</v>
      </c>
      <c r="D127" s="121" t="s">
        <v>572</v>
      </c>
      <c r="E127" s="120">
        <v>2099</v>
      </c>
      <c r="F127" s="120" t="s">
        <v>96</v>
      </c>
      <c r="G127" s="120" t="s">
        <v>392</v>
      </c>
      <c r="H127" s="122">
        <v>1112</v>
      </c>
      <c r="I127" s="122">
        <v>377000</v>
      </c>
      <c r="J127" s="122">
        <v>377000</v>
      </c>
      <c r="K127" s="122">
        <v>414000</v>
      </c>
      <c r="L127" s="122">
        <v>434000</v>
      </c>
      <c r="M127" s="122">
        <v>455000</v>
      </c>
      <c r="N127" s="122">
        <v>500000</v>
      </c>
      <c r="O127" s="122">
        <v>560000</v>
      </c>
      <c r="P127" s="122">
        <v>616000</v>
      </c>
      <c r="Q127" s="122">
        <v>646000</v>
      </c>
      <c r="R127" s="122">
        <v>678000</v>
      </c>
      <c r="S127" s="122">
        <v>685000</v>
      </c>
      <c r="T127" s="122">
        <v>711000</v>
      </c>
      <c r="U127" s="122">
        <v>751000</v>
      </c>
      <c r="V127" s="122">
        <v>751000</v>
      </c>
      <c r="W127" s="122">
        <v>774000</v>
      </c>
      <c r="X127" s="122">
        <v>805000</v>
      </c>
      <c r="Y127" s="122">
        <v>684000</v>
      </c>
      <c r="Z127" s="122">
        <v>684000</v>
      </c>
      <c r="AA127" s="122">
        <v>718000</v>
      </c>
      <c r="AB127" s="122">
        <v>718000</v>
      </c>
      <c r="AC127" s="122">
        <v>740000</v>
      </c>
      <c r="AD127" s="122">
        <v>925000</v>
      </c>
      <c r="AE127" s="122">
        <v>925000</v>
      </c>
      <c r="AF127" s="122">
        <v>1000000</v>
      </c>
      <c r="AG127" s="122">
        <v>1000000</v>
      </c>
      <c r="AH127" s="122">
        <v>1120000</v>
      </c>
      <c r="AI127" s="122">
        <v>1420000</v>
      </c>
      <c r="AJ127" s="122">
        <v>1750000</v>
      </c>
      <c r="AK127" s="122">
        <v>2100000</v>
      </c>
      <c r="AL127" s="122">
        <v>2100000</v>
      </c>
      <c r="AM127" s="123">
        <v>0</v>
      </c>
      <c r="AN127" s="124">
        <f>(Table513[[#This Row],[2025 ($)]]-Table513[[#This Row],[2015 ($)]])/Table513[[#This Row],[2015 ($)]]</f>
        <v>1.924791086350975</v>
      </c>
    </row>
    <row r="128" spans="2:40" x14ac:dyDescent="0.3">
      <c r="B128" s="120" t="s">
        <v>389</v>
      </c>
      <c r="C128" s="120" t="s">
        <v>573</v>
      </c>
      <c r="D128" s="121" t="s">
        <v>572</v>
      </c>
      <c r="E128" s="120">
        <v>2099</v>
      </c>
      <c r="F128" s="120" t="s">
        <v>96</v>
      </c>
      <c r="G128" s="120" t="s">
        <v>392</v>
      </c>
      <c r="H128" s="122">
        <v>1486</v>
      </c>
      <c r="I128" s="122">
        <v>402000</v>
      </c>
      <c r="J128" s="120"/>
      <c r="K128" s="120"/>
      <c r="L128" s="120"/>
      <c r="M128" s="120"/>
      <c r="N128" s="120"/>
      <c r="O128" s="120"/>
      <c r="P128" s="120"/>
      <c r="Q128" s="120"/>
      <c r="R128" s="120"/>
      <c r="S128" s="122">
        <v>765000</v>
      </c>
      <c r="T128" s="122">
        <v>956000</v>
      </c>
      <c r="U128" s="122">
        <v>1195000</v>
      </c>
      <c r="V128" s="122">
        <v>1190000</v>
      </c>
      <c r="W128" s="122">
        <v>1230000</v>
      </c>
      <c r="X128" s="122">
        <v>1280000</v>
      </c>
      <c r="Y128" s="122">
        <v>700000</v>
      </c>
      <c r="Z128" s="122">
        <v>700000</v>
      </c>
      <c r="AA128" s="122">
        <v>735000</v>
      </c>
      <c r="AB128" s="122">
        <v>735000</v>
      </c>
      <c r="AC128" s="122">
        <v>800000</v>
      </c>
      <c r="AD128" s="122">
        <v>1000000</v>
      </c>
      <c r="AE128" s="122">
        <v>1000000</v>
      </c>
      <c r="AF128" s="122">
        <v>1080000</v>
      </c>
      <c r="AG128" s="122">
        <v>1080000</v>
      </c>
      <c r="AH128" s="122">
        <v>1200000</v>
      </c>
      <c r="AI128" s="122">
        <v>1520000</v>
      </c>
      <c r="AJ128" s="122">
        <v>1870000</v>
      </c>
      <c r="AK128" s="122">
        <v>2240000</v>
      </c>
      <c r="AL128" s="122">
        <v>2240000</v>
      </c>
      <c r="AM128" s="123">
        <v>0</v>
      </c>
      <c r="AN128" s="124">
        <f>(Table513[[#This Row],[2025 ($)]]-Table513[[#This Row],[2015 ($)]])/Table513[[#This Row],[2015 ($)]]</f>
        <v>2.0476190476190474</v>
      </c>
    </row>
    <row r="129" spans="2:40" x14ac:dyDescent="0.3">
      <c r="B129" s="120" t="s">
        <v>389</v>
      </c>
      <c r="C129" s="120" t="s">
        <v>574</v>
      </c>
      <c r="D129" s="121" t="s">
        <v>575</v>
      </c>
      <c r="E129" s="120">
        <v>2100</v>
      </c>
      <c r="F129" s="120" t="s">
        <v>96</v>
      </c>
      <c r="G129" s="120" t="s">
        <v>392</v>
      </c>
      <c r="H129" s="120">
        <v>923</v>
      </c>
      <c r="I129" s="122">
        <v>297000</v>
      </c>
      <c r="J129" s="122">
        <v>332000</v>
      </c>
      <c r="K129" s="122">
        <v>365000</v>
      </c>
      <c r="L129" s="122">
        <v>383000</v>
      </c>
      <c r="M129" s="122">
        <v>421000</v>
      </c>
      <c r="N129" s="122">
        <v>463000</v>
      </c>
      <c r="O129" s="122">
        <v>532000</v>
      </c>
      <c r="P129" s="122">
        <v>585000</v>
      </c>
      <c r="Q129" s="122">
        <v>643000</v>
      </c>
      <c r="R129" s="122">
        <v>707000</v>
      </c>
      <c r="S129" s="122">
        <v>910000</v>
      </c>
      <c r="T129" s="122">
        <v>960000</v>
      </c>
      <c r="U129" s="122">
        <v>912000</v>
      </c>
      <c r="V129" s="122">
        <v>912000</v>
      </c>
      <c r="W129" s="122">
        <v>912000</v>
      </c>
      <c r="X129" s="122">
        <v>958000</v>
      </c>
      <c r="Y129" s="122">
        <v>958000</v>
      </c>
      <c r="Z129" s="122">
        <v>958000</v>
      </c>
      <c r="AA129" s="122">
        <v>958000</v>
      </c>
      <c r="AB129" s="122">
        <v>958000</v>
      </c>
      <c r="AC129" s="122">
        <v>978000</v>
      </c>
      <c r="AD129" s="122">
        <v>978000</v>
      </c>
      <c r="AE129" s="122">
        <v>1130000</v>
      </c>
      <c r="AF129" s="122">
        <v>1220000</v>
      </c>
      <c r="AG129" s="122">
        <v>1180000</v>
      </c>
      <c r="AH129" s="122">
        <v>1400000</v>
      </c>
      <c r="AI129" s="122">
        <v>1700000</v>
      </c>
      <c r="AJ129" s="122">
        <v>1960000</v>
      </c>
      <c r="AK129" s="122">
        <v>2270000</v>
      </c>
      <c r="AL129" s="122">
        <v>2270000</v>
      </c>
      <c r="AM129" s="123">
        <v>0</v>
      </c>
      <c r="AN129" s="124">
        <f>(Table513[[#This Row],[2025 ($)]]-Table513[[#This Row],[2015 ($)]])/Table513[[#This Row],[2015 ($)]]</f>
        <v>1.3695198329853862</v>
      </c>
    </row>
    <row r="130" spans="2:40" x14ac:dyDescent="0.3">
      <c r="B130" s="120" t="s">
        <v>404</v>
      </c>
      <c r="C130" s="120" t="s">
        <v>576</v>
      </c>
      <c r="D130" s="121" t="s">
        <v>577</v>
      </c>
      <c r="E130" s="120">
        <v>2099</v>
      </c>
      <c r="F130" s="120" t="s">
        <v>96</v>
      </c>
      <c r="G130" s="120" t="s">
        <v>407</v>
      </c>
      <c r="H130" s="120">
        <v>15.24</v>
      </c>
      <c r="I130" s="122">
        <v>433000</v>
      </c>
      <c r="J130" s="122">
        <v>491000</v>
      </c>
      <c r="K130" s="122">
        <v>491000</v>
      </c>
      <c r="L130" s="122">
        <v>540000</v>
      </c>
      <c r="M130" s="122">
        <v>866000</v>
      </c>
      <c r="N130" s="122">
        <v>952000</v>
      </c>
      <c r="O130" s="122">
        <v>1090000</v>
      </c>
      <c r="P130" s="122">
        <v>1250000</v>
      </c>
      <c r="Q130" s="122">
        <v>1250000</v>
      </c>
      <c r="R130" s="122">
        <v>1370000</v>
      </c>
      <c r="S130" s="122">
        <v>1475000</v>
      </c>
      <c r="T130" s="122">
        <v>1475000</v>
      </c>
      <c r="U130" s="122">
        <v>1327000</v>
      </c>
      <c r="V130" s="122">
        <v>1330000</v>
      </c>
      <c r="W130" s="122">
        <v>1330000</v>
      </c>
      <c r="X130" s="122">
        <v>1330000</v>
      </c>
      <c r="Y130" s="122">
        <v>1330000</v>
      </c>
      <c r="Z130" s="122">
        <v>1330000</v>
      </c>
      <c r="AA130" s="122">
        <v>1330000</v>
      </c>
      <c r="AB130" s="122">
        <v>1530000</v>
      </c>
      <c r="AC130" s="122">
        <v>1750000</v>
      </c>
      <c r="AD130" s="122">
        <v>1750000</v>
      </c>
      <c r="AE130" s="122">
        <v>2090000</v>
      </c>
      <c r="AF130" s="122">
        <v>2300000</v>
      </c>
      <c r="AG130" s="122">
        <v>2200000</v>
      </c>
      <c r="AH130" s="122">
        <v>2400000</v>
      </c>
      <c r="AI130" s="122">
        <v>2680000</v>
      </c>
      <c r="AJ130" s="122">
        <v>2780000</v>
      </c>
      <c r="AK130" s="122">
        <v>2800000</v>
      </c>
      <c r="AL130" s="122">
        <v>2950000</v>
      </c>
      <c r="AM130" s="123">
        <v>0.05</v>
      </c>
      <c r="AN130" s="124">
        <f>(Table513[[#This Row],[2025 ($)]]-Table513[[#This Row],[2015 ($)]])/Table513[[#This Row],[2015 ($)]]</f>
        <v>0.92810457516339873</v>
      </c>
    </row>
    <row r="131" spans="2:40" x14ac:dyDescent="0.3">
      <c r="B131" s="120" t="s">
        <v>384</v>
      </c>
      <c r="C131" s="120" t="s">
        <v>578</v>
      </c>
      <c r="D131" s="121" t="s">
        <v>579</v>
      </c>
      <c r="E131" s="120">
        <v>2103</v>
      </c>
      <c r="F131" s="120" t="s">
        <v>96</v>
      </c>
      <c r="G131" s="120" t="s">
        <v>387</v>
      </c>
      <c r="H131" s="120" t="s">
        <v>410</v>
      </c>
      <c r="I131" s="122">
        <v>223000</v>
      </c>
      <c r="J131" s="122">
        <v>245000</v>
      </c>
      <c r="K131" s="122">
        <v>294000</v>
      </c>
      <c r="L131" s="122">
        <v>323000</v>
      </c>
      <c r="M131" s="122">
        <v>339000</v>
      </c>
      <c r="N131" s="122">
        <v>372000</v>
      </c>
      <c r="O131" s="122">
        <v>390000</v>
      </c>
      <c r="P131" s="122">
        <v>429000</v>
      </c>
      <c r="Q131" s="122">
        <v>450000</v>
      </c>
      <c r="R131" s="122">
        <v>450000</v>
      </c>
      <c r="S131" s="122">
        <v>472000</v>
      </c>
      <c r="T131" s="122">
        <v>525000</v>
      </c>
      <c r="U131" s="122">
        <v>604000</v>
      </c>
      <c r="V131" s="122">
        <v>604000</v>
      </c>
      <c r="W131" s="122">
        <v>628000</v>
      </c>
      <c r="X131" s="122">
        <v>628000</v>
      </c>
      <c r="Y131" s="122">
        <v>647000</v>
      </c>
      <c r="Z131" s="122">
        <v>660000</v>
      </c>
      <c r="AA131" s="122">
        <v>730000</v>
      </c>
      <c r="AB131" s="122">
        <v>860000</v>
      </c>
      <c r="AC131" s="122">
        <v>945000</v>
      </c>
      <c r="AD131" s="122">
        <v>1120000</v>
      </c>
      <c r="AE131" s="122">
        <v>1120000</v>
      </c>
      <c r="AF131" s="122">
        <v>905000</v>
      </c>
      <c r="AG131" s="122">
        <v>905000</v>
      </c>
      <c r="AH131" s="122">
        <v>1130000</v>
      </c>
      <c r="AI131" s="122">
        <v>1400000</v>
      </c>
      <c r="AJ131" s="122">
        <v>1310000</v>
      </c>
      <c r="AK131" s="122">
        <v>1440000</v>
      </c>
      <c r="AL131" s="122">
        <v>1480000</v>
      </c>
      <c r="AM131" s="123">
        <v>0.03</v>
      </c>
      <c r="AN131" s="124">
        <f>(Table513[[#This Row],[2025 ($)]]-Table513[[#This Row],[2015 ($)]])/Table513[[#This Row],[2015 ($)]]</f>
        <v>0.72093023255813948</v>
      </c>
    </row>
    <row r="132" spans="2:40" x14ac:dyDescent="0.3">
      <c r="B132" s="120" t="s">
        <v>397</v>
      </c>
      <c r="C132" s="120" t="s">
        <v>580</v>
      </c>
      <c r="D132" s="121" t="s">
        <v>581</v>
      </c>
      <c r="E132" s="120">
        <v>2084</v>
      </c>
      <c r="F132" s="120" t="s">
        <v>96</v>
      </c>
      <c r="G132" s="120" t="s">
        <v>400</v>
      </c>
      <c r="H132" s="120">
        <v>1.8</v>
      </c>
      <c r="I132" s="122">
        <v>543000</v>
      </c>
      <c r="J132" s="120"/>
      <c r="K132" s="120"/>
      <c r="L132" s="120"/>
      <c r="M132" s="120"/>
      <c r="N132" s="120"/>
      <c r="O132" s="120"/>
      <c r="P132" s="120"/>
      <c r="Q132" s="120"/>
      <c r="R132" s="122">
        <v>1330000</v>
      </c>
      <c r="S132" s="122">
        <v>1330000</v>
      </c>
      <c r="T132" s="122">
        <v>1463000</v>
      </c>
      <c r="U132" s="122">
        <v>1540000</v>
      </c>
      <c r="V132" s="122">
        <v>1460000</v>
      </c>
      <c r="W132" s="122">
        <v>1660000</v>
      </c>
      <c r="X132" s="122">
        <v>2000000</v>
      </c>
      <c r="Y132" s="122">
        <v>1800000</v>
      </c>
      <c r="Z132" s="122">
        <v>1800000</v>
      </c>
      <c r="AA132" s="122">
        <v>1840000</v>
      </c>
      <c r="AB132" s="122">
        <v>2280000</v>
      </c>
      <c r="AC132" s="122">
        <v>2280000</v>
      </c>
      <c r="AD132" s="122">
        <v>2630000</v>
      </c>
      <c r="AE132" s="122">
        <v>2890000</v>
      </c>
      <c r="AF132" s="122">
        <v>2990000</v>
      </c>
      <c r="AG132" s="122">
        <v>2990000</v>
      </c>
      <c r="AH132" s="122">
        <v>3820000</v>
      </c>
      <c r="AI132" s="122">
        <v>4580000</v>
      </c>
      <c r="AJ132" s="122">
        <v>4880000</v>
      </c>
      <c r="AK132" s="122">
        <v>5570000</v>
      </c>
      <c r="AL132" s="122">
        <v>5800000</v>
      </c>
      <c r="AM132" s="123">
        <v>0.04</v>
      </c>
      <c r="AN132" s="124">
        <f>(Table513[[#This Row],[2025 ($)]]-Table513[[#This Row],[2015 ($)]])/Table513[[#This Row],[2015 ($)]]</f>
        <v>1.5438596491228069</v>
      </c>
    </row>
    <row r="133" spans="2:40" x14ac:dyDescent="0.3">
      <c r="B133" s="120" t="s">
        <v>384</v>
      </c>
      <c r="C133" s="120" t="s">
        <v>582</v>
      </c>
      <c r="D133" s="121" t="s">
        <v>583</v>
      </c>
      <c r="E133" s="120">
        <v>2117</v>
      </c>
      <c r="F133" s="120" t="s">
        <v>97</v>
      </c>
      <c r="G133" s="120" t="s">
        <v>387</v>
      </c>
      <c r="H133" s="120" t="s">
        <v>584</v>
      </c>
      <c r="I133" s="122">
        <v>167000</v>
      </c>
      <c r="J133" s="120"/>
      <c r="K133" s="120"/>
      <c r="L133" s="120"/>
      <c r="M133" s="120"/>
      <c r="N133" s="120"/>
      <c r="O133" s="122">
        <v>335000</v>
      </c>
      <c r="P133" s="122">
        <v>405000</v>
      </c>
      <c r="Q133" s="122">
        <v>460000</v>
      </c>
      <c r="R133" s="122">
        <v>430000</v>
      </c>
      <c r="S133" s="122">
        <v>415000</v>
      </c>
      <c r="T133" s="122">
        <v>431000</v>
      </c>
      <c r="U133" s="122">
        <v>442000</v>
      </c>
      <c r="V133" s="122">
        <v>449000</v>
      </c>
      <c r="W133" s="122">
        <v>471000</v>
      </c>
      <c r="X133" s="122">
        <v>471000</v>
      </c>
      <c r="Y133" s="122">
        <v>480000</v>
      </c>
      <c r="Z133" s="122">
        <v>528000</v>
      </c>
      <c r="AA133" s="122">
        <v>628000</v>
      </c>
      <c r="AB133" s="122">
        <v>838000</v>
      </c>
      <c r="AC133" s="122">
        <v>912000</v>
      </c>
      <c r="AD133" s="122">
        <v>1080000</v>
      </c>
      <c r="AE133" s="122">
        <v>1130000</v>
      </c>
      <c r="AF133" s="122">
        <v>1000000</v>
      </c>
      <c r="AG133" s="122">
        <v>1070000</v>
      </c>
      <c r="AH133" s="122">
        <v>1300000</v>
      </c>
      <c r="AI133" s="122">
        <v>1600000</v>
      </c>
      <c r="AJ133" s="122">
        <v>1460000</v>
      </c>
      <c r="AK133" s="122">
        <v>1540000</v>
      </c>
      <c r="AL133" s="122">
        <v>1620000</v>
      </c>
      <c r="AM133" s="123">
        <v>0.05</v>
      </c>
      <c r="AN133" s="124">
        <f>(Table513[[#This Row],[2025 ($)]]-Table513[[#This Row],[2015 ($)]])/Table513[[#This Row],[2015 ($)]]</f>
        <v>0.93317422434367536</v>
      </c>
    </row>
    <row r="134" spans="2:40" x14ac:dyDescent="0.3">
      <c r="B134" s="120" t="s">
        <v>404</v>
      </c>
      <c r="C134" s="120" t="s">
        <v>585</v>
      </c>
      <c r="D134" s="121" t="s">
        <v>97</v>
      </c>
      <c r="E134" s="120">
        <v>2150</v>
      </c>
      <c r="F134" s="120" t="s">
        <v>97</v>
      </c>
      <c r="G134" s="120" t="s">
        <v>407</v>
      </c>
      <c r="H134" s="120">
        <v>6.78</v>
      </c>
      <c r="I134" s="122">
        <v>260000</v>
      </c>
      <c r="J134" s="122">
        <v>260000</v>
      </c>
      <c r="K134" s="122">
        <v>260000</v>
      </c>
      <c r="L134" s="122">
        <v>260000</v>
      </c>
      <c r="M134" s="122">
        <v>342000</v>
      </c>
      <c r="N134" s="122">
        <v>342000</v>
      </c>
      <c r="O134" s="122">
        <v>342000</v>
      </c>
      <c r="P134" s="122">
        <v>385000</v>
      </c>
      <c r="Q134" s="122">
        <v>410000</v>
      </c>
      <c r="R134" s="122">
        <v>445000</v>
      </c>
      <c r="S134" s="122">
        <v>445000</v>
      </c>
      <c r="T134" s="122">
        <v>485000</v>
      </c>
      <c r="U134" s="122">
        <v>534000</v>
      </c>
      <c r="V134" s="122">
        <v>534000</v>
      </c>
      <c r="W134" s="122">
        <v>534000</v>
      </c>
      <c r="X134" s="122">
        <v>587000</v>
      </c>
      <c r="Y134" s="122">
        <v>680000</v>
      </c>
      <c r="Z134" s="122">
        <v>680000</v>
      </c>
      <c r="AA134" s="122">
        <v>685000</v>
      </c>
      <c r="AB134" s="122">
        <v>855000</v>
      </c>
      <c r="AC134" s="122">
        <v>904000</v>
      </c>
      <c r="AD134" s="122">
        <v>1040000</v>
      </c>
      <c r="AE134" s="122">
        <v>1200000</v>
      </c>
      <c r="AF134" s="122">
        <v>1320000</v>
      </c>
      <c r="AG134" s="122">
        <v>1180000</v>
      </c>
      <c r="AH134" s="122">
        <v>1180000</v>
      </c>
      <c r="AI134" s="122">
        <v>2350000</v>
      </c>
      <c r="AJ134" s="122">
        <v>2470000</v>
      </c>
      <c r="AK134" s="122">
        <v>2560000</v>
      </c>
      <c r="AL134" s="122">
        <v>2560000</v>
      </c>
      <c r="AM134" s="123">
        <v>0</v>
      </c>
      <c r="AN134" s="124">
        <f>(Table513[[#This Row],[2025 ($)]]-Table513[[#This Row],[2015 ($)]])/Table513[[#This Row],[2015 ($)]]</f>
        <v>1.9941520467836258</v>
      </c>
    </row>
    <row r="135" spans="2:40" x14ac:dyDescent="0.3">
      <c r="B135" s="120" t="s">
        <v>428</v>
      </c>
      <c r="C135" s="120" t="s">
        <v>586</v>
      </c>
      <c r="D135" s="121" t="s">
        <v>587</v>
      </c>
      <c r="E135" s="120">
        <v>2152</v>
      </c>
      <c r="F135" s="120" t="s">
        <v>97</v>
      </c>
      <c r="G135" s="120" t="s">
        <v>400</v>
      </c>
      <c r="H135" s="120">
        <v>3.7</v>
      </c>
      <c r="I135" s="122">
        <v>3100000</v>
      </c>
      <c r="J135" s="122">
        <v>3560000</v>
      </c>
      <c r="K135" s="122">
        <v>4090000</v>
      </c>
      <c r="L135" s="122">
        <v>4090000</v>
      </c>
      <c r="M135" s="122">
        <v>4490000</v>
      </c>
      <c r="N135" s="122">
        <v>4800000</v>
      </c>
      <c r="O135" s="122">
        <v>5100000</v>
      </c>
      <c r="P135" s="122">
        <v>5900000</v>
      </c>
      <c r="Q135" s="122">
        <v>6700000</v>
      </c>
      <c r="R135" s="122">
        <v>7800000</v>
      </c>
      <c r="S135" s="122">
        <v>7800000</v>
      </c>
      <c r="T135" s="122">
        <v>7800000</v>
      </c>
      <c r="U135" s="122">
        <v>8120000</v>
      </c>
      <c r="V135" s="122">
        <v>8120000</v>
      </c>
      <c r="W135" s="122">
        <v>8120000</v>
      </c>
      <c r="X135" s="122">
        <v>8120000</v>
      </c>
      <c r="Y135" s="122">
        <v>8120000</v>
      </c>
      <c r="Z135" s="122">
        <v>8120000</v>
      </c>
      <c r="AA135" s="122">
        <v>8350000</v>
      </c>
      <c r="AB135" s="122">
        <v>8750000</v>
      </c>
      <c r="AC135" s="122">
        <v>9500000</v>
      </c>
      <c r="AD135" s="122">
        <v>10500000</v>
      </c>
      <c r="AE135" s="122">
        <v>12300000</v>
      </c>
      <c r="AF135" s="122">
        <v>13000000</v>
      </c>
      <c r="AG135" s="122">
        <v>13200000</v>
      </c>
      <c r="AH135" s="122">
        <v>18200000</v>
      </c>
      <c r="AI135" s="122">
        <v>27000000</v>
      </c>
      <c r="AJ135" s="122">
        <v>29700000</v>
      </c>
      <c r="AK135" s="122">
        <v>30900000</v>
      </c>
      <c r="AL135" s="122">
        <v>32500000</v>
      </c>
      <c r="AM135" s="123">
        <v>0.05</v>
      </c>
      <c r="AN135" s="124">
        <f>(Table513[[#This Row],[2025 ($)]]-Table513[[#This Row],[2015 ($)]])/Table513[[#This Row],[2015 ($)]]</f>
        <v>2.7142857142857144</v>
      </c>
    </row>
    <row r="136" spans="2:40" x14ac:dyDescent="0.3">
      <c r="B136" s="120" t="s">
        <v>384</v>
      </c>
      <c r="C136" s="120" t="s">
        <v>588</v>
      </c>
      <c r="D136" s="121" t="s">
        <v>589</v>
      </c>
      <c r="E136" s="120">
        <v>2153</v>
      </c>
      <c r="F136" s="120" t="s">
        <v>97</v>
      </c>
      <c r="G136" s="120" t="s">
        <v>387</v>
      </c>
      <c r="H136" s="120" t="s">
        <v>590</v>
      </c>
      <c r="I136" s="122">
        <v>109000</v>
      </c>
      <c r="J136" s="122">
        <v>114000</v>
      </c>
      <c r="K136" s="122">
        <v>14200</v>
      </c>
      <c r="L136" s="122">
        <v>156000</v>
      </c>
      <c r="M136" s="122">
        <v>187000</v>
      </c>
      <c r="N136" s="122">
        <v>198000</v>
      </c>
      <c r="O136" s="122">
        <v>244000</v>
      </c>
      <c r="P136" s="122">
        <v>298000</v>
      </c>
      <c r="Q136" s="122">
        <v>360000</v>
      </c>
      <c r="R136" s="122">
        <v>340000</v>
      </c>
      <c r="S136" s="122">
        <v>325000</v>
      </c>
      <c r="T136" s="122">
        <v>311000</v>
      </c>
      <c r="U136" s="122">
        <v>321000</v>
      </c>
      <c r="V136" s="122">
        <v>321000</v>
      </c>
      <c r="W136" s="122">
        <v>340000</v>
      </c>
      <c r="X136" s="122">
        <v>360000</v>
      </c>
      <c r="Y136" s="122">
        <v>367000</v>
      </c>
      <c r="Z136" s="122">
        <v>382000</v>
      </c>
      <c r="AA136" s="122">
        <v>490000</v>
      </c>
      <c r="AB136" s="122">
        <v>661000</v>
      </c>
      <c r="AC136" s="122">
        <v>695000</v>
      </c>
      <c r="AD136" s="122">
        <v>834000</v>
      </c>
      <c r="AE136" s="122">
        <v>750000</v>
      </c>
      <c r="AF136" s="122">
        <v>650000</v>
      </c>
      <c r="AG136" s="122">
        <v>715000</v>
      </c>
      <c r="AH136" s="122">
        <v>860000</v>
      </c>
      <c r="AI136" s="122">
        <v>1050000</v>
      </c>
      <c r="AJ136" s="122">
        <v>970000</v>
      </c>
      <c r="AK136" s="122">
        <v>1080000</v>
      </c>
      <c r="AL136" s="122">
        <v>1190000</v>
      </c>
      <c r="AM136" s="123">
        <v>0.1</v>
      </c>
      <c r="AN136" s="124">
        <f>(Table513[[#This Row],[2025 ($)]]-Table513[[#This Row],[2015 ($)]])/Table513[[#This Row],[2015 ($)]]</f>
        <v>0.80030257186081699</v>
      </c>
    </row>
    <row r="137" spans="2:40" x14ac:dyDescent="0.3">
      <c r="B137" s="120" t="s">
        <v>384</v>
      </c>
      <c r="C137" s="120" t="s">
        <v>591</v>
      </c>
      <c r="D137" s="121" t="s">
        <v>592</v>
      </c>
      <c r="E137" s="120">
        <v>2153</v>
      </c>
      <c r="F137" s="120" t="s">
        <v>97</v>
      </c>
      <c r="G137" s="120" t="s">
        <v>387</v>
      </c>
      <c r="H137" s="120" t="s">
        <v>464</v>
      </c>
      <c r="I137" s="122">
        <v>116000</v>
      </c>
      <c r="J137" s="122">
        <v>133000</v>
      </c>
      <c r="K137" s="122">
        <v>159000</v>
      </c>
      <c r="L137" s="122">
        <v>166000</v>
      </c>
      <c r="M137" s="122">
        <v>199000</v>
      </c>
      <c r="N137" s="122">
        <v>199000</v>
      </c>
      <c r="O137" s="122">
        <v>228000</v>
      </c>
      <c r="P137" s="122">
        <v>280000</v>
      </c>
      <c r="Q137" s="122">
        <v>315000</v>
      </c>
      <c r="R137" s="122">
        <v>315000</v>
      </c>
      <c r="S137" s="122">
        <v>284000</v>
      </c>
      <c r="T137" s="122">
        <v>284000</v>
      </c>
      <c r="U137" s="122">
        <v>290000</v>
      </c>
      <c r="V137" s="122">
        <v>290000</v>
      </c>
      <c r="W137" s="122">
        <v>319000</v>
      </c>
      <c r="X137" s="122">
        <v>335000</v>
      </c>
      <c r="Y137" s="122">
        <v>342000</v>
      </c>
      <c r="Z137" s="122">
        <v>366000</v>
      </c>
      <c r="AA137" s="122">
        <v>435000</v>
      </c>
      <c r="AB137" s="122">
        <v>575000</v>
      </c>
      <c r="AC137" s="122">
        <v>625000</v>
      </c>
      <c r="AD137" s="122">
        <v>725000</v>
      </c>
      <c r="AE137" s="122">
        <v>665000</v>
      </c>
      <c r="AF137" s="122">
        <v>586000</v>
      </c>
      <c r="AG137" s="122">
        <v>645000</v>
      </c>
      <c r="AH137" s="122">
        <v>780000</v>
      </c>
      <c r="AI137" s="122">
        <v>1030000</v>
      </c>
      <c r="AJ137" s="122">
        <v>980000</v>
      </c>
      <c r="AK137" s="122">
        <v>1040000</v>
      </c>
      <c r="AL137" s="122">
        <v>1080000</v>
      </c>
      <c r="AM137" s="123">
        <v>0.04</v>
      </c>
      <c r="AN137" s="124">
        <f>(Table513[[#This Row],[2025 ($)]]-Table513[[#This Row],[2015 ($)]])/Table513[[#This Row],[2015 ($)]]</f>
        <v>0.87826086956521743</v>
      </c>
    </row>
    <row r="138" spans="2:40" x14ac:dyDescent="0.3">
      <c r="B138" s="120" t="s">
        <v>384</v>
      </c>
      <c r="C138" s="120" t="s">
        <v>593</v>
      </c>
      <c r="D138" s="121" t="s">
        <v>99</v>
      </c>
      <c r="E138" s="120">
        <v>2031</v>
      </c>
      <c r="F138" s="120" t="s">
        <v>98</v>
      </c>
      <c r="G138" s="120" t="s">
        <v>387</v>
      </c>
      <c r="H138" s="120" t="s">
        <v>594</v>
      </c>
      <c r="I138" s="122">
        <v>288000</v>
      </c>
      <c r="J138" s="122">
        <v>331000</v>
      </c>
      <c r="K138" s="122">
        <v>331000</v>
      </c>
      <c r="L138" s="122">
        <v>350000</v>
      </c>
      <c r="M138" s="122">
        <v>380000</v>
      </c>
      <c r="N138" s="122">
        <v>405000</v>
      </c>
      <c r="O138" s="122">
        <v>460000</v>
      </c>
      <c r="P138" s="122">
        <v>560000</v>
      </c>
      <c r="Q138" s="122">
        <v>610000</v>
      </c>
      <c r="R138" s="122">
        <v>750000</v>
      </c>
      <c r="S138" s="122">
        <v>750000</v>
      </c>
      <c r="T138" s="122">
        <v>787000</v>
      </c>
      <c r="U138" s="122">
        <v>849000</v>
      </c>
      <c r="V138" s="122">
        <v>849000</v>
      </c>
      <c r="W138" s="122">
        <v>1040000</v>
      </c>
      <c r="X138" s="122">
        <v>1070000</v>
      </c>
      <c r="Y138" s="122">
        <v>1030000</v>
      </c>
      <c r="Z138" s="122">
        <v>1050000</v>
      </c>
      <c r="AA138" s="122">
        <v>1250000</v>
      </c>
      <c r="AB138" s="122">
        <v>1550000</v>
      </c>
      <c r="AC138" s="122">
        <v>1600000</v>
      </c>
      <c r="AD138" s="122">
        <v>1850000</v>
      </c>
      <c r="AE138" s="122">
        <v>1900000</v>
      </c>
      <c r="AF138" s="122">
        <v>1770000</v>
      </c>
      <c r="AG138" s="122">
        <v>1870000</v>
      </c>
      <c r="AH138" s="122">
        <v>2390000</v>
      </c>
      <c r="AI138" s="122">
        <v>2890000</v>
      </c>
      <c r="AJ138" s="122">
        <v>2600000</v>
      </c>
      <c r="AK138" s="122">
        <v>3000000</v>
      </c>
      <c r="AL138" s="122">
        <v>3000000</v>
      </c>
      <c r="AM138" s="123">
        <v>0</v>
      </c>
      <c r="AN138" s="124">
        <f>(Table513[[#This Row],[2025 ($)]]-Table513[[#This Row],[2015 ($)]])/Table513[[#This Row],[2015 ($)]]</f>
        <v>0.93548387096774188</v>
      </c>
    </row>
    <row r="139" spans="2:40" x14ac:dyDescent="0.3">
      <c r="B139" s="120" t="s">
        <v>389</v>
      </c>
      <c r="C139" s="120" t="s">
        <v>595</v>
      </c>
      <c r="D139" s="121" t="s">
        <v>596</v>
      </c>
      <c r="E139" s="120">
        <v>2750</v>
      </c>
      <c r="F139" s="120" t="s">
        <v>98</v>
      </c>
      <c r="G139" s="120" t="s">
        <v>392</v>
      </c>
      <c r="H139" s="122">
        <v>2642</v>
      </c>
      <c r="I139" s="122">
        <v>225000</v>
      </c>
      <c r="J139" s="122">
        <v>242000</v>
      </c>
      <c r="K139" s="122">
        <v>251000</v>
      </c>
      <c r="L139" s="122">
        <v>251000</v>
      </c>
      <c r="M139" s="122">
        <v>327000</v>
      </c>
      <c r="N139" s="122">
        <v>327000</v>
      </c>
      <c r="O139" s="122">
        <v>359000</v>
      </c>
      <c r="P139" s="122">
        <v>412000</v>
      </c>
      <c r="Q139" s="122">
        <v>535000</v>
      </c>
      <c r="R139" s="122">
        <v>668000</v>
      </c>
      <c r="S139" s="122">
        <v>701000</v>
      </c>
      <c r="T139" s="122">
        <v>785000</v>
      </c>
      <c r="U139" s="122">
        <v>785000</v>
      </c>
      <c r="V139" s="122">
        <v>715000</v>
      </c>
      <c r="W139" s="122">
        <v>715000</v>
      </c>
      <c r="X139" s="122">
        <v>715000</v>
      </c>
      <c r="Y139" s="122">
        <v>858000</v>
      </c>
      <c r="Z139" s="122">
        <v>858000</v>
      </c>
      <c r="AA139" s="122">
        <v>875000</v>
      </c>
      <c r="AB139" s="122">
        <v>934000</v>
      </c>
      <c r="AC139" s="122">
        <v>1120000</v>
      </c>
      <c r="AD139" s="122">
        <v>1180000</v>
      </c>
      <c r="AE139" s="122">
        <v>1350000</v>
      </c>
      <c r="AF139" s="122">
        <v>1350000</v>
      </c>
      <c r="AG139" s="122">
        <v>1500000</v>
      </c>
      <c r="AH139" s="122">
        <v>2370000</v>
      </c>
      <c r="AI139" s="122">
        <v>2820000</v>
      </c>
      <c r="AJ139" s="122">
        <v>2820000</v>
      </c>
      <c r="AK139" s="122">
        <v>3020000</v>
      </c>
      <c r="AL139" s="122">
        <v>3020000</v>
      </c>
      <c r="AM139" s="123">
        <v>0</v>
      </c>
      <c r="AN139" s="124">
        <f>(Table513[[#This Row],[2025 ($)]]-Table513[[#This Row],[2015 ($)]])/Table513[[#This Row],[2015 ($)]]</f>
        <v>2.2334047109207709</v>
      </c>
    </row>
    <row r="140" spans="2:40" x14ac:dyDescent="0.3">
      <c r="B140" s="120" t="s">
        <v>384</v>
      </c>
      <c r="C140" s="120" t="s">
        <v>597</v>
      </c>
      <c r="D140" s="121" t="s">
        <v>98</v>
      </c>
      <c r="E140" s="120">
        <v>2750</v>
      </c>
      <c r="F140" s="120" t="s">
        <v>98</v>
      </c>
      <c r="G140" s="120" t="s">
        <v>387</v>
      </c>
      <c r="H140" s="120" t="s">
        <v>504</v>
      </c>
      <c r="I140" s="122">
        <v>56100</v>
      </c>
      <c r="J140" s="120"/>
      <c r="K140" s="120"/>
      <c r="L140" s="120"/>
      <c r="M140" s="120"/>
      <c r="N140" s="120"/>
      <c r="O140" s="120"/>
      <c r="P140" s="122">
        <v>135000</v>
      </c>
      <c r="Q140" s="122">
        <v>170000</v>
      </c>
      <c r="R140" s="122">
        <v>154000</v>
      </c>
      <c r="S140" s="122">
        <v>160000</v>
      </c>
      <c r="T140" s="122">
        <v>186000</v>
      </c>
      <c r="U140" s="122">
        <v>186000</v>
      </c>
      <c r="V140" s="122">
        <v>201000</v>
      </c>
      <c r="W140" s="122">
        <v>201000</v>
      </c>
      <c r="X140" s="122">
        <v>195000</v>
      </c>
      <c r="Y140" s="122">
        <v>195000</v>
      </c>
      <c r="Z140" s="122">
        <v>200000</v>
      </c>
      <c r="AA140" s="122">
        <v>220000</v>
      </c>
      <c r="AB140" s="122">
        <v>297000</v>
      </c>
      <c r="AC140" s="122">
        <v>300000</v>
      </c>
      <c r="AD140" s="122">
        <v>366000</v>
      </c>
      <c r="AE140" s="122">
        <v>366000</v>
      </c>
      <c r="AF140" s="122">
        <v>366000</v>
      </c>
      <c r="AG140" s="122">
        <v>409000</v>
      </c>
      <c r="AH140" s="122">
        <v>489000</v>
      </c>
      <c r="AI140" s="122">
        <v>550000</v>
      </c>
      <c r="AJ140" s="122">
        <v>475000</v>
      </c>
      <c r="AK140" s="122">
        <v>550000</v>
      </c>
      <c r="AL140" s="122">
        <v>625000</v>
      </c>
      <c r="AM140" s="123">
        <v>0.14000000000000001</v>
      </c>
      <c r="AN140" s="124">
        <f>(Table513[[#This Row],[2025 ($)]]-Table513[[#This Row],[2015 ($)]])/Table513[[#This Row],[2015 ($)]]</f>
        <v>1.1043771043771045</v>
      </c>
    </row>
    <row r="141" spans="2:40" x14ac:dyDescent="0.3">
      <c r="B141" s="120" t="s">
        <v>404</v>
      </c>
      <c r="C141" s="120" t="s">
        <v>598</v>
      </c>
      <c r="D141" s="121" t="s">
        <v>98</v>
      </c>
      <c r="E141" s="120">
        <v>2750</v>
      </c>
      <c r="F141" s="120" t="s">
        <v>98</v>
      </c>
      <c r="G141" s="120" t="s">
        <v>407</v>
      </c>
      <c r="H141" s="120">
        <v>7.32</v>
      </c>
      <c r="I141" s="122">
        <v>544000</v>
      </c>
      <c r="J141" s="122">
        <v>544000</v>
      </c>
      <c r="K141" s="122">
        <v>489000</v>
      </c>
      <c r="L141" s="122">
        <v>489000</v>
      </c>
      <c r="M141" s="122">
        <v>464000</v>
      </c>
      <c r="N141" s="122">
        <v>464000</v>
      </c>
      <c r="O141" s="122">
        <v>464000</v>
      </c>
      <c r="P141" s="122">
        <v>464000</v>
      </c>
      <c r="Q141" s="122">
        <v>510000</v>
      </c>
      <c r="R141" s="122">
        <v>566000</v>
      </c>
      <c r="S141" s="122">
        <v>566000</v>
      </c>
      <c r="T141" s="122">
        <v>594000</v>
      </c>
      <c r="U141" s="122">
        <v>561000</v>
      </c>
      <c r="V141" s="122">
        <v>561000</v>
      </c>
      <c r="W141" s="122">
        <v>565000</v>
      </c>
      <c r="X141" s="122">
        <v>565000</v>
      </c>
      <c r="Y141" s="122">
        <v>565000</v>
      </c>
      <c r="Z141" s="122">
        <v>565000</v>
      </c>
      <c r="AA141" s="122">
        <v>576000</v>
      </c>
      <c r="AB141" s="122">
        <v>625000</v>
      </c>
      <c r="AC141" s="122">
        <v>719000</v>
      </c>
      <c r="AD141" s="122">
        <v>755000</v>
      </c>
      <c r="AE141" s="122">
        <v>793000</v>
      </c>
      <c r="AF141" s="122">
        <v>793000</v>
      </c>
      <c r="AG141" s="122">
        <v>713000</v>
      </c>
      <c r="AH141" s="122">
        <v>713000</v>
      </c>
      <c r="AI141" s="122">
        <v>1220000</v>
      </c>
      <c r="AJ141" s="122">
        <v>1340000</v>
      </c>
      <c r="AK141" s="122">
        <v>1380000</v>
      </c>
      <c r="AL141" s="122">
        <v>1550000</v>
      </c>
      <c r="AM141" s="123">
        <v>0.12</v>
      </c>
      <c r="AN141" s="124">
        <f>(Table513[[#This Row],[2025 ($)]]-Table513[[#This Row],[2015 ($)]])/Table513[[#This Row],[2015 ($)]]</f>
        <v>1.48</v>
      </c>
    </row>
    <row r="142" spans="2:40" x14ac:dyDescent="0.3">
      <c r="B142" s="120" t="s">
        <v>397</v>
      </c>
      <c r="C142" s="120" t="s">
        <v>599</v>
      </c>
      <c r="D142" s="121" t="s">
        <v>600</v>
      </c>
      <c r="E142" s="120">
        <v>2748</v>
      </c>
      <c r="F142" s="120" t="s">
        <v>98</v>
      </c>
      <c r="G142" s="120" t="s">
        <v>400</v>
      </c>
      <c r="H142" s="120">
        <v>1.2</v>
      </c>
      <c r="I142" s="122">
        <v>127000</v>
      </c>
      <c r="J142" s="120"/>
      <c r="K142" s="120"/>
      <c r="L142" s="120"/>
      <c r="M142" s="120"/>
      <c r="N142" s="120"/>
      <c r="O142" s="120"/>
      <c r="P142" s="120"/>
      <c r="Q142" s="120"/>
      <c r="R142" s="122">
        <v>539000</v>
      </c>
      <c r="S142" s="122">
        <v>539000</v>
      </c>
      <c r="T142" s="122">
        <v>539000</v>
      </c>
      <c r="U142" s="122">
        <v>539000</v>
      </c>
      <c r="V142" s="122">
        <v>539000</v>
      </c>
      <c r="W142" s="122">
        <v>539000</v>
      </c>
      <c r="X142" s="122">
        <v>539000</v>
      </c>
      <c r="Y142" s="122">
        <v>539000</v>
      </c>
      <c r="Z142" s="122">
        <v>539000</v>
      </c>
      <c r="AA142" s="122">
        <v>577000</v>
      </c>
      <c r="AB142" s="122">
        <v>800000</v>
      </c>
      <c r="AC142" s="122">
        <v>980000</v>
      </c>
      <c r="AD142" s="122">
        <v>1110000</v>
      </c>
      <c r="AE142" s="122">
        <v>1070000</v>
      </c>
      <c r="AF142" s="122">
        <v>1070000</v>
      </c>
      <c r="AG142" s="122">
        <v>1090000</v>
      </c>
      <c r="AH142" s="122">
        <v>2430000</v>
      </c>
      <c r="AI142" s="122">
        <v>3590000</v>
      </c>
      <c r="AJ142" s="122">
        <v>3800000</v>
      </c>
      <c r="AK142" s="122">
        <v>3420000</v>
      </c>
      <c r="AL142" s="122">
        <v>3500000</v>
      </c>
      <c r="AM142" s="123">
        <v>0.02</v>
      </c>
      <c r="AN142" s="124">
        <f>(Table513[[#This Row],[2025 ($)]]-Table513[[#This Row],[2015 ($)]])/Table513[[#This Row],[2015 ($)]]</f>
        <v>3.375</v>
      </c>
    </row>
    <row r="143" spans="2:40" x14ac:dyDescent="0.3">
      <c r="B143" s="120" t="s">
        <v>384</v>
      </c>
      <c r="C143" s="120" t="s">
        <v>601</v>
      </c>
      <c r="D143" s="121" t="s">
        <v>14</v>
      </c>
      <c r="E143" s="120">
        <v>2067</v>
      </c>
      <c r="F143" s="120" t="s">
        <v>99</v>
      </c>
      <c r="G143" s="120" t="s">
        <v>387</v>
      </c>
      <c r="H143" s="120" t="s">
        <v>584</v>
      </c>
      <c r="I143" s="122">
        <v>333000</v>
      </c>
      <c r="J143" s="122">
        <v>366000</v>
      </c>
      <c r="K143" s="122">
        <v>409000</v>
      </c>
      <c r="L143" s="122">
        <v>409000</v>
      </c>
      <c r="M143" s="122">
        <v>449000</v>
      </c>
      <c r="N143" s="122">
        <v>449000</v>
      </c>
      <c r="O143" s="122">
        <v>493000</v>
      </c>
      <c r="P143" s="122">
        <v>640000</v>
      </c>
      <c r="Q143" s="122">
        <v>704000</v>
      </c>
      <c r="R143" s="122">
        <v>633000</v>
      </c>
      <c r="S143" s="122">
        <v>601000</v>
      </c>
      <c r="T143" s="122">
        <v>637000</v>
      </c>
      <c r="U143" s="122">
        <v>686000</v>
      </c>
      <c r="V143" s="122">
        <v>686000</v>
      </c>
      <c r="W143" s="122">
        <v>745000</v>
      </c>
      <c r="X143" s="122">
        <v>764000</v>
      </c>
      <c r="Y143" s="122">
        <v>793000</v>
      </c>
      <c r="Z143" s="122">
        <v>818000</v>
      </c>
      <c r="AA143" s="122">
        <v>1150000</v>
      </c>
      <c r="AB143" s="122">
        <v>1550000</v>
      </c>
      <c r="AC143" s="122">
        <v>1570000</v>
      </c>
      <c r="AD143" s="122">
        <v>1880000</v>
      </c>
      <c r="AE143" s="122">
        <v>1880000</v>
      </c>
      <c r="AF143" s="122">
        <v>1550000</v>
      </c>
      <c r="AG143" s="122">
        <v>1670000</v>
      </c>
      <c r="AH143" s="122">
        <v>2160000</v>
      </c>
      <c r="AI143" s="122">
        <v>2620000</v>
      </c>
      <c r="AJ143" s="122">
        <v>2500000</v>
      </c>
      <c r="AK143" s="122">
        <v>2690000</v>
      </c>
      <c r="AL143" s="122">
        <v>2830000</v>
      </c>
      <c r="AM143" s="123">
        <v>0.05</v>
      </c>
      <c r="AN143" s="124">
        <f>(Table513[[#This Row],[2025 ($)]]-Table513[[#This Row],[2015 ($)]])/Table513[[#This Row],[2015 ($)]]</f>
        <v>0.82580645161290323</v>
      </c>
    </row>
    <row r="144" spans="2:40" x14ac:dyDescent="0.3">
      <c r="B144" s="120" t="s">
        <v>404</v>
      </c>
      <c r="C144" s="120" t="s">
        <v>602</v>
      </c>
      <c r="D144" s="121" t="s">
        <v>14</v>
      </c>
      <c r="E144" s="120">
        <v>2067</v>
      </c>
      <c r="F144" s="120" t="s">
        <v>99</v>
      </c>
      <c r="G144" s="120" t="s">
        <v>407</v>
      </c>
      <c r="H144" s="120">
        <v>6.1</v>
      </c>
      <c r="I144" s="122">
        <v>1290000</v>
      </c>
      <c r="J144" s="120"/>
      <c r="K144" s="120"/>
      <c r="L144" s="120"/>
      <c r="M144" s="120"/>
      <c r="N144" s="120"/>
      <c r="O144" s="122">
        <v>1590000</v>
      </c>
      <c r="P144" s="122">
        <v>1590000</v>
      </c>
      <c r="Q144" s="122">
        <v>1590000</v>
      </c>
      <c r="R144" s="122">
        <v>1700000</v>
      </c>
      <c r="S144" s="122">
        <v>1700000</v>
      </c>
      <c r="T144" s="122">
        <v>1700000</v>
      </c>
      <c r="U144" s="122">
        <v>1780000</v>
      </c>
      <c r="V144" s="122">
        <v>1960000</v>
      </c>
      <c r="W144" s="122">
        <v>2220000</v>
      </c>
      <c r="X144" s="122">
        <v>2570000</v>
      </c>
      <c r="Y144" s="122">
        <v>2570000</v>
      </c>
      <c r="Z144" s="122">
        <v>2670000</v>
      </c>
      <c r="AA144" s="122">
        <v>3840000</v>
      </c>
      <c r="AB144" s="122">
        <v>4420000</v>
      </c>
      <c r="AC144" s="122">
        <v>4420000</v>
      </c>
      <c r="AD144" s="122">
        <v>4730000</v>
      </c>
      <c r="AE144" s="122">
        <v>4730000</v>
      </c>
      <c r="AF144" s="122">
        <v>4730000</v>
      </c>
      <c r="AG144" s="122">
        <v>4020000</v>
      </c>
      <c r="AH144" s="122">
        <v>4400000</v>
      </c>
      <c r="AI144" s="122">
        <v>5000000</v>
      </c>
      <c r="AJ144" s="122">
        <v>5660000</v>
      </c>
      <c r="AK144" s="122">
        <v>5660000</v>
      </c>
      <c r="AL144" s="122">
        <v>5660000</v>
      </c>
      <c r="AM144" s="123">
        <v>0</v>
      </c>
      <c r="AN144" s="124">
        <f>(Table513[[#This Row],[2025 ($)]]-Table513[[#This Row],[2015 ($)]])/Table513[[#This Row],[2015 ($)]]</f>
        <v>0.28054298642533937</v>
      </c>
    </row>
    <row r="145" spans="2:40" x14ac:dyDescent="0.3">
      <c r="B145" s="120" t="s">
        <v>384</v>
      </c>
      <c r="C145" s="120" t="s">
        <v>603</v>
      </c>
      <c r="D145" s="121" t="s">
        <v>100</v>
      </c>
      <c r="E145" s="120">
        <v>2112</v>
      </c>
      <c r="F145" s="120" t="s">
        <v>100</v>
      </c>
      <c r="G145" s="120" t="s">
        <v>387</v>
      </c>
      <c r="H145" s="120" t="s">
        <v>604</v>
      </c>
      <c r="I145" s="122">
        <v>159000</v>
      </c>
      <c r="J145" s="122">
        <v>174000</v>
      </c>
      <c r="K145" s="122">
        <v>217000</v>
      </c>
      <c r="L145" s="122">
        <v>260000</v>
      </c>
      <c r="M145" s="122">
        <v>286000</v>
      </c>
      <c r="N145" s="122">
        <v>286000</v>
      </c>
      <c r="O145" s="122">
        <v>345000</v>
      </c>
      <c r="P145" s="122">
        <v>420000</v>
      </c>
      <c r="Q145" s="122">
        <v>450000</v>
      </c>
      <c r="R145" s="122">
        <v>450000</v>
      </c>
      <c r="S145" s="122">
        <v>450000</v>
      </c>
      <c r="T145" s="122">
        <v>485000</v>
      </c>
      <c r="U145" s="122">
        <v>495000</v>
      </c>
      <c r="V145" s="122">
        <v>495000</v>
      </c>
      <c r="W145" s="122">
        <v>619000</v>
      </c>
      <c r="X145" s="122">
        <v>588000</v>
      </c>
      <c r="Y145" s="122">
        <v>588000</v>
      </c>
      <c r="Z145" s="122">
        <v>641000</v>
      </c>
      <c r="AA145" s="122">
        <v>690000</v>
      </c>
      <c r="AB145" s="122">
        <v>900000</v>
      </c>
      <c r="AC145" s="122">
        <v>990000</v>
      </c>
      <c r="AD145" s="122">
        <v>1150000</v>
      </c>
      <c r="AE145" s="122">
        <v>1150000</v>
      </c>
      <c r="AF145" s="122">
        <v>955000</v>
      </c>
      <c r="AG145" s="122">
        <v>1060000</v>
      </c>
      <c r="AH145" s="122">
        <v>1320000</v>
      </c>
      <c r="AI145" s="122">
        <v>1660000</v>
      </c>
      <c r="AJ145" s="122">
        <v>1600000</v>
      </c>
      <c r="AK145" s="122">
        <v>1680000</v>
      </c>
      <c r="AL145" s="122">
        <v>1800000</v>
      </c>
      <c r="AM145" s="123">
        <v>7.0000000000000007E-2</v>
      </c>
      <c r="AN145" s="124">
        <f>(Table513[[#This Row],[2025 ($)]]-Table513[[#This Row],[2015 ($)]])/Table513[[#This Row],[2015 ($)]]</f>
        <v>1</v>
      </c>
    </row>
    <row r="146" spans="2:40" x14ac:dyDescent="0.3">
      <c r="B146" s="120" t="s">
        <v>428</v>
      </c>
      <c r="C146" s="120" t="s">
        <v>605</v>
      </c>
      <c r="D146" s="121" t="s">
        <v>13</v>
      </c>
      <c r="E146" s="120">
        <v>2113</v>
      </c>
      <c r="F146" s="120" t="s">
        <v>100</v>
      </c>
      <c r="G146" s="120" t="s">
        <v>400</v>
      </c>
      <c r="H146" s="120">
        <v>1</v>
      </c>
      <c r="I146" s="122">
        <v>4500000</v>
      </c>
      <c r="J146" s="120"/>
      <c r="K146" s="120"/>
      <c r="L146" s="120"/>
      <c r="M146" s="120"/>
      <c r="N146" s="120"/>
      <c r="O146" s="120"/>
      <c r="P146" s="120"/>
      <c r="Q146" s="120"/>
      <c r="R146" s="122">
        <v>4750000</v>
      </c>
      <c r="S146" s="122">
        <v>5220000</v>
      </c>
      <c r="T146" s="122">
        <v>5890000</v>
      </c>
      <c r="U146" s="122">
        <v>5890000</v>
      </c>
      <c r="V146" s="122">
        <v>5890000</v>
      </c>
      <c r="W146" s="122">
        <v>5890000</v>
      </c>
      <c r="X146" s="122">
        <v>5200000</v>
      </c>
      <c r="Y146" s="122">
        <v>4420000</v>
      </c>
      <c r="Z146" s="122">
        <v>4150000</v>
      </c>
      <c r="AA146" s="122">
        <v>4290000</v>
      </c>
      <c r="AB146" s="122">
        <v>4310000</v>
      </c>
      <c r="AC146" s="122">
        <v>4750000</v>
      </c>
      <c r="AD146" s="122">
        <v>5556600</v>
      </c>
      <c r="AE146" s="122">
        <v>5710000</v>
      </c>
      <c r="AF146" s="122">
        <v>5810000</v>
      </c>
      <c r="AG146" s="122">
        <v>4930000</v>
      </c>
      <c r="AH146" s="122">
        <v>5750000</v>
      </c>
      <c r="AI146" s="122">
        <v>9250000</v>
      </c>
      <c r="AJ146" s="122">
        <v>9690000</v>
      </c>
      <c r="AK146" s="122">
        <v>11300000</v>
      </c>
      <c r="AL146" s="122">
        <v>10700000</v>
      </c>
      <c r="AM146" s="123">
        <v>-0.05</v>
      </c>
      <c r="AN146" s="124">
        <f>(Table513[[#This Row],[2025 ($)]]-Table513[[#This Row],[2015 ($)]])/Table513[[#This Row],[2015 ($)]]</f>
        <v>1.4825986078886311</v>
      </c>
    </row>
    <row r="147" spans="2:40" x14ac:dyDescent="0.3">
      <c r="B147" s="120" t="s">
        <v>404</v>
      </c>
      <c r="C147" s="120" t="s">
        <v>606</v>
      </c>
      <c r="D147" s="121" t="s">
        <v>103</v>
      </c>
      <c r="E147" s="120">
        <v>2000</v>
      </c>
      <c r="F147" s="120" t="s">
        <v>607</v>
      </c>
      <c r="G147" s="120" t="s">
        <v>407</v>
      </c>
      <c r="H147" s="120">
        <v>20.59</v>
      </c>
      <c r="I147" s="122">
        <v>9975000</v>
      </c>
      <c r="J147" s="122">
        <v>9975000</v>
      </c>
      <c r="K147" s="122">
        <v>9975000</v>
      </c>
      <c r="L147" s="122">
        <v>9500000</v>
      </c>
      <c r="M147" s="122">
        <v>9500000</v>
      </c>
      <c r="N147" s="122">
        <v>9500000</v>
      </c>
      <c r="O147" s="122">
        <v>9950000</v>
      </c>
      <c r="P147" s="122">
        <v>9950000</v>
      </c>
      <c r="Q147" s="122">
        <v>9950000</v>
      </c>
      <c r="R147" s="122">
        <v>10900000</v>
      </c>
      <c r="S147" s="122">
        <v>11400000</v>
      </c>
      <c r="T147" s="122">
        <v>13700000</v>
      </c>
      <c r="U147" s="122">
        <v>12000000</v>
      </c>
      <c r="V147" s="122">
        <v>12000000</v>
      </c>
      <c r="W147" s="122">
        <v>13200000</v>
      </c>
      <c r="X147" s="122">
        <v>13800000</v>
      </c>
      <c r="Y147" s="122">
        <v>14400000</v>
      </c>
      <c r="Z147" s="122">
        <v>14400000</v>
      </c>
      <c r="AA147" s="122">
        <v>15100000</v>
      </c>
      <c r="AB147" s="122">
        <v>16600000</v>
      </c>
      <c r="AC147" s="122">
        <v>17500000</v>
      </c>
      <c r="AD147" s="122">
        <v>19500000</v>
      </c>
      <c r="AE147" s="122">
        <v>23300000</v>
      </c>
      <c r="AF147" s="122">
        <v>24400000</v>
      </c>
      <c r="AG147" s="122">
        <v>20700000</v>
      </c>
      <c r="AH147" s="122">
        <v>20700000</v>
      </c>
      <c r="AI147" s="122">
        <v>24400000</v>
      </c>
      <c r="AJ147" s="122">
        <v>25800000</v>
      </c>
      <c r="AK147" s="122">
        <v>26800000</v>
      </c>
      <c r="AL147" s="122">
        <v>26800000</v>
      </c>
      <c r="AM147" s="123">
        <v>0</v>
      </c>
      <c r="AN147" s="124">
        <f>(Table513[[#This Row],[2025 ($)]]-Table513[[#This Row],[2015 ($)]])/Table513[[#This Row],[2015 ($)]]</f>
        <v>0.61445783132530118</v>
      </c>
    </row>
    <row r="148" spans="2:40" x14ac:dyDescent="0.3">
      <c r="B148" s="120" t="s">
        <v>384</v>
      </c>
      <c r="C148" s="120" t="s">
        <v>608</v>
      </c>
      <c r="D148" s="121" t="s">
        <v>609</v>
      </c>
      <c r="E148" s="120">
        <v>2226</v>
      </c>
      <c r="F148" s="120" t="s">
        <v>607</v>
      </c>
      <c r="G148" s="120" t="s">
        <v>387</v>
      </c>
      <c r="H148" s="120" t="s">
        <v>610</v>
      </c>
      <c r="I148" s="122">
        <v>142000</v>
      </c>
      <c r="J148" s="122">
        <v>156000</v>
      </c>
      <c r="K148" s="122">
        <v>179000</v>
      </c>
      <c r="L148" s="122">
        <v>214000</v>
      </c>
      <c r="M148" s="122">
        <v>235000</v>
      </c>
      <c r="N148" s="122">
        <v>246000</v>
      </c>
      <c r="O148" s="122">
        <v>282000</v>
      </c>
      <c r="P148" s="122">
        <v>332000</v>
      </c>
      <c r="Q148" s="122">
        <v>395000</v>
      </c>
      <c r="R148" s="122">
        <v>395000</v>
      </c>
      <c r="S148" s="122">
        <v>375000</v>
      </c>
      <c r="T148" s="122">
        <v>393000</v>
      </c>
      <c r="U148" s="122">
        <v>400000</v>
      </c>
      <c r="V148" s="122">
        <v>400000</v>
      </c>
      <c r="W148" s="122">
        <v>400000</v>
      </c>
      <c r="X148" s="122">
        <v>428000</v>
      </c>
      <c r="Y148" s="122">
        <v>450000</v>
      </c>
      <c r="Z148" s="122">
        <v>470000</v>
      </c>
      <c r="AA148" s="122">
        <v>600000</v>
      </c>
      <c r="AB148" s="122">
        <v>720000</v>
      </c>
      <c r="AC148" s="122">
        <v>720000</v>
      </c>
      <c r="AD148" s="122">
        <v>775000</v>
      </c>
      <c r="AE148" s="122">
        <v>775000</v>
      </c>
      <c r="AF148" s="122">
        <v>699000</v>
      </c>
      <c r="AG148" s="122">
        <v>724000</v>
      </c>
      <c r="AH148" s="122">
        <v>944000</v>
      </c>
      <c r="AI148" s="122">
        <v>1020000</v>
      </c>
      <c r="AJ148" s="122">
        <v>999000</v>
      </c>
      <c r="AK148" s="122">
        <v>1100000</v>
      </c>
      <c r="AL148" s="122">
        <v>1100000</v>
      </c>
      <c r="AM148" s="123">
        <v>0</v>
      </c>
      <c r="AN148" s="124">
        <f>(Table513[[#This Row],[2025 ($)]]-Table513[[#This Row],[2015 ($)]])/Table513[[#This Row],[2015 ($)]]</f>
        <v>0.52777777777777779</v>
      </c>
    </row>
    <row r="149" spans="2:40" x14ac:dyDescent="0.3">
      <c r="B149" s="120" t="s">
        <v>384</v>
      </c>
      <c r="C149" s="120" t="s">
        <v>611</v>
      </c>
      <c r="D149" s="121" t="s">
        <v>612</v>
      </c>
      <c r="E149" s="120">
        <v>2228</v>
      </c>
      <c r="F149" s="120" t="s">
        <v>607</v>
      </c>
      <c r="G149" s="120" t="s">
        <v>387</v>
      </c>
      <c r="H149" s="120" t="s">
        <v>464</v>
      </c>
      <c r="I149" s="122">
        <v>192000</v>
      </c>
      <c r="J149" s="122">
        <v>201000</v>
      </c>
      <c r="K149" s="122">
        <v>221000</v>
      </c>
      <c r="L149" s="122">
        <v>256000</v>
      </c>
      <c r="M149" s="122">
        <v>281000</v>
      </c>
      <c r="N149" s="122">
        <v>295000</v>
      </c>
      <c r="O149" s="122">
        <v>336000</v>
      </c>
      <c r="P149" s="122">
        <v>386000</v>
      </c>
      <c r="Q149" s="122">
        <v>459000</v>
      </c>
      <c r="R149" s="122">
        <v>459000</v>
      </c>
      <c r="S149" s="122">
        <v>436000</v>
      </c>
      <c r="T149" s="122">
        <v>436000</v>
      </c>
      <c r="U149" s="122">
        <v>436000</v>
      </c>
      <c r="V149" s="122">
        <v>436000</v>
      </c>
      <c r="W149" s="122">
        <v>479000</v>
      </c>
      <c r="X149" s="122">
        <v>517000</v>
      </c>
      <c r="Y149" s="122">
        <v>523000</v>
      </c>
      <c r="Z149" s="122">
        <v>562000</v>
      </c>
      <c r="AA149" s="122">
        <v>678000</v>
      </c>
      <c r="AB149" s="122">
        <v>774000</v>
      </c>
      <c r="AC149" s="122">
        <v>774000</v>
      </c>
      <c r="AD149" s="122">
        <v>850000</v>
      </c>
      <c r="AE149" s="122">
        <v>850000</v>
      </c>
      <c r="AF149" s="122">
        <v>775000</v>
      </c>
      <c r="AG149" s="122">
        <v>825000</v>
      </c>
      <c r="AH149" s="122">
        <v>1050000</v>
      </c>
      <c r="AI149" s="122">
        <v>1170000</v>
      </c>
      <c r="AJ149" s="122">
        <v>1110000</v>
      </c>
      <c r="AK149" s="122">
        <v>1200000</v>
      </c>
      <c r="AL149" s="122">
        <v>1210000</v>
      </c>
      <c r="AM149" s="123">
        <v>0.01</v>
      </c>
      <c r="AN149" s="124">
        <f>(Table513[[#This Row],[2025 ($)]]-Table513[[#This Row],[2015 ($)]])/Table513[[#This Row],[2015 ($)]]</f>
        <v>0.56330749354005172</v>
      </c>
    </row>
    <row r="150" spans="2:40" x14ac:dyDescent="0.3">
      <c r="B150" s="120" t="s">
        <v>404</v>
      </c>
      <c r="C150" s="120" t="s">
        <v>613</v>
      </c>
      <c r="D150" s="121" t="s">
        <v>614</v>
      </c>
      <c r="E150" s="120">
        <v>2229</v>
      </c>
      <c r="F150" s="120" t="s">
        <v>607</v>
      </c>
      <c r="G150" s="120" t="s">
        <v>407</v>
      </c>
      <c r="H150" s="120">
        <v>23.99</v>
      </c>
      <c r="I150" s="122">
        <v>244000</v>
      </c>
      <c r="J150" s="120"/>
      <c r="K150" s="120"/>
      <c r="L150" s="120"/>
      <c r="M150" s="120"/>
      <c r="N150" s="120"/>
      <c r="O150" s="122">
        <v>350000</v>
      </c>
      <c r="P150" s="122">
        <v>455000</v>
      </c>
      <c r="Q150" s="122">
        <v>575000</v>
      </c>
      <c r="R150" s="122">
        <v>630000</v>
      </c>
      <c r="S150" s="122">
        <v>630000</v>
      </c>
      <c r="T150" s="122">
        <v>700000</v>
      </c>
      <c r="U150" s="122">
        <v>765000</v>
      </c>
      <c r="V150" s="122">
        <v>765000</v>
      </c>
      <c r="W150" s="122">
        <v>765000</v>
      </c>
      <c r="X150" s="122">
        <v>800000</v>
      </c>
      <c r="Y150" s="122">
        <v>840000</v>
      </c>
      <c r="Z150" s="122">
        <v>840000</v>
      </c>
      <c r="AA150" s="122">
        <v>840000</v>
      </c>
      <c r="AB150" s="122">
        <v>967000</v>
      </c>
      <c r="AC150" s="122">
        <v>1010000</v>
      </c>
      <c r="AD150" s="122">
        <v>1150000</v>
      </c>
      <c r="AE150" s="122">
        <v>1340000</v>
      </c>
      <c r="AF150" s="122">
        <v>1340000</v>
      </c>
      <c r="AG150" s="122">
        <v>1200000</v>
      </c>
      <c r="AH150" s="122">
        <v>1310000</v>
      </c>
      <c r="AI150" s="122">
        <v>1420000</v>
      </c>
      <c r="AJ150" s="122">
        <v>1490000</v>
      </c>
      <c r="AK150" s="122">
        <v>1490000</v>
      </c>
      <c r="AL150" s="122">
        <v>1400000</v>
      </c>
      <c r="AM150" s="123">
        <v>-0.06</v>
      </c>
      <c r="AN150" s="124">
        <f>(Table513[[#This Row],[2025 ($)]]-Table513[[#This Row],[2015 ($)]])/Table513[[#This Row],[2015 ($)]]</f>
        <v>0.44777662874870733</v>
      </c>
    </row>
    <row r="151" spans="2:40" x14ac:dyDescent="0.3">
      <c r="B151" s="120" t="s">
        <v>389</v>
      </c>
      <c r="C151" s="120" t="s">
        <v>615</v>
      </c>
      <c r="D151" s="121" t="s">
        <v>614</v>
      </c>
      <c r="E151" s="120">
        <v>2229</v>
      </c>
      <c r="F151" s="120" t="s">
        <v>607</v>
      </c>
      <c r="G151" s="120" t="s">
        <v>392</v>
      </c>
      <c r="H151" s="122">
        <v>1750</v>
      </c>
      <c r="I151" s="122">
        <v>330232</v>
      </c>
      <c r="J151" s="122">
        <v>363158</v>
      </c>
      <c r="K151" s="122">
        <v>417389</v>
      </c>
      <c r="L151" s="122">
        <v>460000</v>
      </c>
      <c r="M151" s="122">
        <v>505000</v>
      </c>
      <c r="N151" s="122">
        <v>550000</v>
      </c>
      <c r="O151" s="122">
        <v>600000</v>
      </c>
      <c r="P151" s="122">
        <v>780000</v>
      </c>
      <c r="Q151" s="122">
        <v>875000</v>
      </c>
      <c r="R151" s="122">
        <v>960000</v>
      </c>
      <c r="S151" s="122">
        <v>960000</v>
      </c>
      <c r="T151" s="122">
        <v>1050000</v>
      </c>
      <c r="U151" s="122">
        <v>1050000</v>
      </c>
      <c r="V151" s="122">
        <v>1050000</v>
      </c>
      <c r="W151" s="122">
        <v>1050000</v>
      </c>
      <c r="X151" s="122">
        <v>1050000</v>
      </c>
      <c r="Y151" s="122">
        <v>1050000</v>
      </c>
      <c r="Z151" s="122">
        <v>1050000</v>
      </c>
      <c r="AA151" s="122">
        <v>1050000</v>
      </c>
      <c r="AB151" s="122">
        <v>1150000</v>
      </c>
      <c r="AC151" s="122">
        <v>1150000</v>
      </c>
      <c r="AD151" s="122">
        <v>1300000</v>
      </c>
      <c r="AE151" s="122">
        <v>1400000</v>
      </c>
      <c r="AF151" s="122">
        <v>1650000</v>
      </c>
      <c r="AG151" s="122">
        <v>1650000</v>
      </c>
      <c r="AH151" s="122">
        <v>1840000</v>
      </c>
      <c r="AI151" s="122">
        <v>2200000</v>
      </c>
      <c r="AJ151" s="122">
        <v>2400000</v>
      </c>
      <c r="AK151" s="122">
        <v>2640000</v>
      </c>
      <c r="AL151" s="122">
        <v>2790000</v>
      </c>
      <c r="AM151" s="123">
        <v>0.06</v>
      </c>
      <c r="AN151" s="124">
        <f>(Table513[[#This Row],[2025 ($)]]-Table513[[#This Row],[2015 ($)]])/Table513[[#This Row],[2015 ($)]]</f>
        <v>1.4260869565217391</v>
      </c>
    </row>
    <row r="152" spans="2:40" x14ac:dyDescent="0.3">
      <c r="B152" s="120" t="s">
        <v>428</v>
      </c>
      <c r="C152" s="120" t="s">
        <v>616</v>
      </c>
      <c r="D152" s="121" t="s">
        <v>614</v>
      </c>
      <c r="E152" s="120">
        <v>2229</v>
      </c>
      <c r="F152" s="120" t="s">
        <v>607</v>
      </c>
      <c r="G152" s="120" t="s">
        <v>400</v>
      </c>
      <c r="H152" s="120">
        <v>0.3</v>
      </c>
      <c r="I152" s="122">
        <v>510936</v>
      </c>
      <c r="J152" s="122">
        <v>601000</v>
      </c>
      <c r="K152" s="122">
        <v>683000</v>
      </c>
      <c r="L152" s="122">
        <v>750000</v>
      </c>
      <c r="M152" s="122">
        <v>904000</v>
      </c>
      <c r="N152" s="122">
        <v>993000</v>
      </c>
      <c r="O152" s="122">
        <v>1140000</v>
      </c>
      <c r="P152" s="122">
        <v>1480000</v>
      </c>
      <c r="Q152" s="122">
        <v>1570000</v>
      </c>
      <c r="R152" s="122">
        <v>1670000</v>
      </c>
      <c r="S152" s="122">
        <v>1670000</v>
      </c>
      <c r="T152" s="122">
        <v>1860000</v>
      </c>
      <c r="U152" s="122">
        <v>2050000</v>
      </c>
      <c r="V152" s="122">
        <v>2050000</v>
      </c>
      <c r="W152" s="122">
        <v>2050000</v>
      </c>
      <c r="X152" s="122">
        <v>2050000</v>
      </c>
      <c r="Y152" s="122">
        <v>2050000</v>
      </c>
      <c r="Z152" s="122">
        <v>2050000</v>
      </c>
      <c r="AA152" s="122">
        <v>2050000</v>
      </c>
      <c r="AB152" s="122">
        <v>2270000</v>
      </c>
      <c r="AC152" s="122">
        <v>2450000</v>
      </c>
      <c r="AD152" s="122">
        <v>2770000</v>
      </c>
      <c r="AE152" s="122">
        <v>3270000</v>
      </c>
      <c r="AF152" s="122">
        <v>3270000</v>
      </c>
      <c r="AG152" s="122">
        <v>3270000</v>
      </c>
      <c r="AH152" s="122">
        <v>4050000</v>
      </c>
      <c r="AI152" s="122">
        <v>5490000</v>
      </c>
      <c r="AJ152" s="122">
        <v>5900000</v>
      </c>
      <c r="AK152" s="122">
        <v>6500000</v>
      </c>
      <c r="AL152" s="122">
        <v>6500000</v>
      </c>
      <c r="AM152" s="123">
        <v>0</v>
      </c>
      <c r="AN152" s="124">
        <f>(Table513[[#This Row],[2025 ($)]]-Table513[[#This Row],[2015 ($)]])/Table513[[#This Row],[2015 ($)]]</f>
        <v>1.8634361233480177</v>
      </c>
    </row>
    <row r="153" spans="2:40" x14ac:dyDescent="0.3">
      <c r="B153" s="120" t="s">
        <v>384</v>
      </c>
      <c r="C153" s="120" t="s">
        <v>617</v>
      </c>
      <c r="D153" s="121" t="s">
        <v>618</v>
      </c>
      <c r="E153" s="120">
        <v>2230</v>
      </c>
      <c r="F153" s="120" t="s">
        <v>607</v>
      </c>
      <c r="G153" s="120" t="s">
        <v>387</v>
      </c>
      <c r="H153" s="120" t="s">
        <v>619</v>
      </c>
      <c r="I153" s="122">
        <v>302000</v>
      </c>
      <c r="J153" s="122">
        <v>332000</v>
      </c>
      <c r="K153" s="122">
        <v>365000</v>
      </c>
      <c r="L153" s="122">
        <v>438000</v>
      </c>
      <c r="M153" s="122">
        <v>481000</v>
      </c>
      <c r="N153" s="122">
        <v>529000</v>
      </c>
      <c r="O153" s="122">
        <v>597000</v>
      </c>
      <c r="P153" s="122">
        <v>698000</v>
      </c>
      <c r="Q153" s="122">
        <v>774000</v>
      </c>
      <c r="R153" s="122">
        <v>800000</v>
      </c>
      <c r="S153" s="122">
        <v>800000</v>
      </c>
      <c r="T153" s="122">
        <v>825000</v>
      </c>
      <c r="U153" s="122">
        <v>850000</v>
      </c>
      <c r="V153" s="122">
        <v>850000</v>
      </c>
      <c r="W153" s="122">
        <v>980000</v>
      </c>
      <c r="X153" s="122">
        <v>980000</v>
      </c>
      <c r="Y153" s="122">
        <v>940000</v>
      </c>
      <c r="Z153" s="122">
        <v>940000</v>
      </c>
      <c r="AA153" s="122">
        <v>1200000</v>
      </c>
      <c r="AB153" s="122">
        <v>1450000</v>
      </c>
      <c r="AC153" s="122">
        <v>1450000</v>
      </c>
      <c r="AD153" s="122">
        <v>1530000</v>
      </c>
      <c r="AE153" s="122">
        <v>1600000</v>
      </c>
      <c r="AF153" s="122">
        <v>1500000</v>
      </c>
      <c r="AG153" s="122">
        <v>1630000</v>
      </c>
      <c r="AH153" s="122">
        <v>2290000</v>
      </c>
      <c r="AI153" s="122">
        <v>2620000</v>
      </c>
      <c r="AJ153" s="122">
        <v>2480000</v>
      </c>
      <c r="AK153" s="122">
        <v>2650000</v>
      </c>
      <c r="AL153" s="122">
        <v>2610000</v>
      </c>
      <c r="AM153" s="123">
        <v>-0.02</v>
      </c>
      <c r="AN153" s="124">
        <f>(Table513[[#This Row],[2025 ($)]]-Table513[[#This Row],[2015 ($)]])/Table513[[#This Row],[2015 ($)]]</f>
        <v>0.8</v>
      </c>
    </row>
    <row r="154" spans="2:40" x14ac:dyDescent="0.3">
      <c r="B154" s="120" t="s">
        <v>384</v>
      </c>
      <c r="C154" s="120" t="s">
        <v>620</v>
      </c>
      <c r="D154" s="121" t="s">
        <v>621</v>
      </c>
      <c r="E154" s="120">
        <v>2233</v>
      </c>
      <c r="F154" s="120" t="s">
        <v>607</v>
      </c>
      <c r="G154" s="120" t="s">
        <v>387</v>
      </c>
      <c r="H154" s="120" t="s">
        <v>464</v>
      </c>
      <c r="I154" s="122">
        <v>126000</v>
      </c>
      <c r="J154" s="122">
        <v>138000</v>
      </c>
      <c r="K154" s="122">
        <v>158000</v>
      </c>
      <c r="L154" s="122">
        <v>189000</v>
      </c>
      <c r="M154" s="122">
        <v>207000</v>
      </c>
      <c r="N154" s="122">
        <v>217000</v>
      </c>
      <c r="O154" s="122">
        <v>260000</v>
      </c>
      <c r="P154" s="122">
        <v>299000</v>
      </c>
      <c r="Q154" s="122">
        <v>322000</v>
      </c>
      <c r="R154" s="122">
        <v>338000</v>
      </c>
      <c r="S154" s="122">
        <v>321000</v>
      </c>
      <c r="T154" s="122">
        <v>321000</v>
      </c>
      <c r="U154" s="122">
        <v>325000</v>
      </c>
      <c r="V154" s="122">
        <v>325000</v>
      </c>
      <c r="W154" s="122">
        <v>375000</v>
      </c>
      <c r="X154" s="122">
        <v>408000</v>
      </c>
      <c r="Y154" s="122">
        <v>408000</v>
      </c>
      <c r="Z154" s="122">
        <v>450000</v>
      </c>
      <c r="AA154" s="122">
        <v>515000</v>
      </c>
      <c r="AB154" s="122">
        <v>621000</v>
      </c>
      <c r="AC154" s="122">
        <v>625000</v>
      </c>
      <c r="AD154" s="122">
        <v>660000</v>
      </c>
      <c r="AE154" s="122">
        <v>640000</v>
      </c>
      <c r="AF154" s="122">
        <v>574000</v>
      </c>
      <c r="AG154" s="122">
        <v>599000</v>
      </c>
      <c r="AH154" s="122">
        <v>739000</v>
      </c>
      <c r="AI154" s="122">
        <v>824000</v>
      </c>
      <c r="AJ154" s="122">
        <v>785000</v>
      </c>
      <c r="AK154" s="122">
        <v>850000</v>
      </c>
      <c r="AL154" s="122">
        <v>870000</v>
      </c>
      <c r="AM154" s="123">
        <v>0.02</v>
      </c>
      <c r="AN154" s="124">
        <f>(Table513[[#This Row],[2025 ($)]]-Table513[[#This Row],[2015 ($)]])/Table513[[#This Row],[2015 ($)]]</f>
        <v>0.40096618357487923</v>
      </c>
    </row>
    <row r="155" spans="2:40" x14ac:dyDescent="0.3">
      <c r="B155" s="120" t="s">
        <v>384</v>
      </c>
      <c r="C155" s="120" t="s">
        <v>622</v>
      </c>
      <c r="D155" s="121" t="s">
        <v>623</v>
      </c>
      <c r="E155" s="120">
        <v>2009</v>
      </c>
      <c r="F155" s="120" t="s">
        <v>103</v>
      </c>
      <c r="G155" s="120" t="s">
        <v>387</v>
      </c>
      <c r="H155" s="120" t="s">
        <v>624</v>
      </c>
      <c r="I155" s="122">
        <v>85700</v>
      </c>
      <c r="J155" s="120"/>
      <c r="K155" s="120"/>
      <c r="L155" s="120"/>
      <c r="M155" s="120"/>
      <c r="N155" s="122">
        <v>180000</v>
      </c>
      <c r="O155" s="122">
        <v>187500</v>
      </c>
      <c r="P155" s="122">
        <v>232500</v>
      </c>
      <c r="Q155" s="122">
        <v>270000</v>
      </c>
      <c r="R155" s="122">
        <v>270000</v>
      </c>
      <c r="S155" s="122">
        <v>275000</v>
      </c>
      <c r="T155" s="122">
        <v>325000</v>
      </c>
      <c r="U155" s="122">
        <v>350000</v>
      </c>
      <c r="V155" s="122">
        <v>350000</v>
      </c>
      <c r="W155" s="122">
        <v>399000</v>
      </c>
      <c r="X155" s="122">
        <v>419000</v>
      </c>
      <c r="Y155" s="122">
        <v>461000</v>
      </c>
      <c r="Z155" s="122">
        <v>452000</v>
      </c>
      <c r="AA155" s="122">
        <v>533000</v>
      </c>
      <c r="AB155" s="122">
        <v>644000</v>
      </c>
      <c r="AC155" s="122">
        <v>739000</v>
      </c>
      <c r="AD155" s="122">
        <v>825000</v>
      </c>
      <c r="AE155" s="122">
        <v>867000</v>
      </c>
      <c r="AF155" s="122">
        <v>778000</v>
      </c>
      <c r="AG155" s="122">
        <v>789000</v>
      </c>
      <c r="AH155" s="122">
        <v>852000</v>
      </c>
      <c r="AI155" s="122">
        <v>1100000</v>
      </c>
      <c r="AJ155" s="122">
        <v>960000</v>
      </c>
      <c r="AK155" s="122">
        <v>1000000</v>
      </c>
      <c r="AL155" s="122">
        <v>1000000</v>
      </c>
      <c r="AM155" s="123">
        <v>0</v>
      </c>
      <c r="AN155" s="124">
        <f>(Table513[[#This Row],[2025 ($)]]-Table513[[#This Row],[2015 ($)]])/Table513[[#This Row],[2015 ($)]]</f>
        <v>0.55279503105590067</v>
      </c>
    </row>
    <row r="156" spans="2:40" x14ac:dyDescent="0.3">
      <c r="B156" s="120" t="s">
        <v>389</v>
      </c>
      <c r="C156" s="120" t="s">
        <v>625</v>
      </c>
      <c r="D156" s="121" t="s">
        <v>626</v>
      </c>
      <c r="E156" s="120">
        <v>2015</v>
      </c>
      <c r="F156" s="120" t="s">
        <v>103</v>
      </c>
      <c r="G156" s="120" t="s">
        <v>392</v>
      </c>
      <c r="H156" s="122">
        <v>4041</v>
      </c>
      <c r="I156" s="122">
        <v>934000</v>
      </c>
      <c r="J156" s="122">
        <v>1120000</v>
      </c>
      <c r="K156" s="122">
        <v>1400000</v>
      </c>
      <c r="L156" s="122">
        <v>1540000</v>
      </c>
      <c r="M156" s="122">
        <v>1700000</v>
      </c>
      <c r="N156" s="122">
        <v>1700000</v>
      </c>
      <c r="O156" s="122">
        <v>1870000</v>
      </c>
      <c r="P156" s="122">
        <v>2090000</v>
      </c>
      <c r="Q156" s="122">
        <v>2350000</v>
      </c>
      <c r="R156" s="122">
        <v>2510000</v>
      </c>
      <c r="S156" s="122">
        <v>2860000</v>
      </c>
      <c r="T156" s="122">
        <v>4720000</v>
      </c>
      <c r="U156" s="122">
        <v>3890000</v>
      </c>
      <c r="V156" s="122">
        <v>3890000</v>
      </c>
      <c r="W156" s="122">
        <v>4050000</v>
      </c>
      <c r="X156" s="122">
        <v>4050000</v>
      </c>
      <c r="Y156" s="122">
        <v>4050000</v>
      </c>
      <c r="Z156" s="122">
        <v>3890000</v>
      </c>
      <c r="AA156" s="122">
        <v>4080000</v>
      </c>
      <c r="AB156" s="122">
        <v>4690000</v>
      </c>
      <c r="AC156" s="122">
        <v>5730000</v>
      </c>
      <c r="AD156" s="122">
        <v>6370000</v>
      </c>
      <c r="AE156" s="122">
        <v>7000000</v>
      </c>
      <c r="AF156" s="122">
        <v>7000000</v>
      </c>
      <c r="AG156" s="122">
        <v>7490000</v>
      </c>
      <c r="AH156" s="122">
        <v>12100000</v>
      </c>
      <c r="AI156" s="122">
        <v>13800000</v>
      </c>
      <c r="AJ156" s="122">
        <v>14500000</v>
      </c>
      <c r="AK156" s="122">
        <v>18200000</v>
      </c>
      <c r="AL156" s="122">
        <v>15100000</v>
      </c>
      <c r="AM156" s="123">
        <v>-0.17</v>
      </c>
      <c r="AN156" s="124">
        <f>(Table513[[#This Row],[2025 ($)]]-Table513[[#This Row],[2015 ($)]])/Table513[[#This Row],[2015 ($)]]</f>
        <v>2.2196162046908317</v>
      </c>
    </row>
    <row r="157" spans="2:40" x14ac:dyDescent="0.3">
      <c r="B157" s="120" t="s">
        <v>384</v>
      </c>
      <c r="C157" s="120" t="s">
        <v>627</v>
      </c>
      <c r="D157" s="121" t="s">
        <v>628</v>
      </c>
      <c r="E157" s="120">
        <v>2016</v>
      </c>
      <c r="F157" s="120" t="s">
        <v>103</v>
      </c>
      <c r="G157" s="120" t="s">
        <v>387</v>
      </c>
      <c r="H157" s="120" t="s">
        <v>629</v>
      </c>
      <c r="I157" s="122">
        <v>89000</v>
      </c>
      <c r="J157" s="122">
        <v>133500</v>
      </c>
      <c r="K157" s="122">
        <v>139500</v>
      </c>
      <c r="L157" s="122">
        <v>153000</v>
      </c>
      <c r="M157" s="122">
        <v>155000</v>
      </c>
      <c r="N157" s="122">
        <v>155000</v>
      </c>
      <c r="O157" s="122">
        <v>164000</v>
      </c>
      <c r="P157" s="122">
        <v>207500</v>
      </c>
      <c r="Q157" s="122">
        <v>235000</v>
      </c>
      <c r="R157" s="122">
        <v>249500</v>
      </c>
      <c r="S157" s="122">
        <v>249500</v>
      </c>
      <c r="T157" s="122">
        <v>277000</v>
      </c>
      <c r="U157" s="122">
        <v>375000</v>
      </c>
      <c r="V157" s="122">
        <v>375000</v>
      </c>
      <c r="W157" s="122">
        <v>431000</v>
      </c>
      <c r="X157" s="122">
        <v>453000</v>
      </c>
      <c r="Y157" s="122">
        <v>476000</v>
      </c>
      <c r="Z157" s="122">
        <v>495000</v>
      </c>
      <c r="AA157" s="122">
        <v>585000</v>
      </c>
      <c r="AB157" s="122">
        <v>702000</v>
      </c>
      <c r="AC157" s="122">
        <v>771000</v>
      </c>
      <c r="AD157" s="122">
        <v>868000</v>
      </c>
      <c r="AE157" s="122">
        <v>911000</v>
      </c>
      <c r="AF157" s="122">
        <v>819000</v>
      </c>
      <c r="AG157" s="122">
        <v>891000</v>
      </c>
      <c r="AH157" s="122">
        <v>1050000</v>
      </c>
      <c r="AI157" s="122">
        <v>1210000</v>
      </c>
      <c r="AJ157" s="122">
        <v>1110000</v>
      </c>
      <c r="AK157" s="122">
        <v>1180000</v>
      </c>
      <c r="AL157" s="122">
        <v>1240000</v>
      </c>
      <c r="AM157" s="123">
        <v>0.05</v>
      </c>
      <c r="AN157" s="124">
        <f>(Table513[[#This Row],[2025 ($)]]-Table513[[#This Row],[2015 ($)]])/Table513[[#This Row],[2015 ($)]]</f>
        <v>0.76638176638176636</v>
      </c>
    </row>
    <row r="158" spans="2:40" x14ac:dyDescent="0.3">
      <c r="B158" s="120" t="s">
        <v>384</v>
      </c>
      <c r="C158" s="120" t="s">
        <v>630</v>
      </c>
      <c r="D158" s="121" t="s">
        <v>631</v>
      </c>
      <c r="E158" s="120">
        <v>2021</v>
      </c>
      <c r="F158" s="120" t="s">
        <v>103</v>
      </c>
      <c r="G158" s="120" t="s">
        <v>387</v>
      </c>
      <c r="H158" s="120" t="s">
        <v>629</v>
      </c>
      <c r="I158" s="122">
        <v>148000</v>
      </c>
      <c r="J158" s="120"/>
      <c r="K158" s="120"/>
      <c r="L158" s="120"/>
      <c r="M158" s="120"/>
      <c r="N158" s="120"/>
      <c r="O158" s="120"/>
      <c r="P158" s="122">
        <v>298000</v>
      </c>
      <c r="Q158" s="122">
        <v>315000</v>
      </c>
      <c r="R158" s="122">
        <v>390000</v>
      </c>
      <c r="S158" s="122">
        <v>430000</v>
      </c>
      <c r="T158" s="122">
        <v>499000</v>
      </c>
      <c r="U158" s="122">
        <v>579000</v>
      </c>
      <c r="V158" s="122">
        <v>607000</v>
      </c>
      <c r="W158" s="122">
        <v>668000</v>
      </c>
      <c r="X158" s="122">
        <v>668000</v>
      </c>
      <c r="Y158" s="122">
        <v>622000</v>
      </c>
      <c r="Z158" s="122">
        <v>648000</v>
      </c>
      <c r="AA158" s="122">
        <v>739000</v>
      </c>
      <c r="AB158" s="122">
        <v>831000</v>
      </c>
      <c r="AC158" s="122">
        <v>870000</v>
      </c>
      <c r="AD158" s="122">
        <v>989000</v>
      </c>
      <c r="AE158" s="122">
        <v>1050000</v>
      </c>
      <c r="AF158" s="122">
        <v>984000</v>
      </c>
      <c r="AG158" s="122">
        <v>999000</v>
      </c>
      <c r="AH158" s="122">
        <v>1380000</v>
      </c>
      <c r="AI158" s="122">
        <v>1700000</v>
      </c>
      <c r="AJ158" s="122">
        <v>1700000</v>
      </c>
      <c r="AK158" s="122">
        <v>1850000</v>
      </c>
      <c r="AL158" s="122">
        <v>1990000</v>
      </c>
      <c r="AM158" s="123">
        <v>0.08</v>
      </c>
      <c r="AN158" s="124">
        <f>(Table513[[#This Row],[2025 ($)]]-Table513[[#This Row],[2015 ($)]])/Table513[[#This Row],[2015 ($)]]</f>
        <v>1.3947051744885679</v>
      </c>
    </row>
    <row r="159" spans="2:40" x14ac:dyDescent="0.3">
      <c r="B159" s="120" t="s">
        <v>384</v>
      </c>
      <c r="C159" s="120" t="s">
        <v>632</v>
      </c>
      <c r="D159" s="121" t="s">
        <v>631</v>
      </c>
      <c r="E159" s="120">
        <v>2021</v>
      </c>
      <c r="F159" s="120" t="s">
        <v>103</v>
      </c>
      <c r="G159" s="120" t="s">
        <v>387</v>
      </c>
      <c r="H159" s="120" t="s">
        <v>633</v>
      </c>
      <c r="I159" s="122">
        <v>148000</v>
      </c>
      <c r="J159" s="120"/>
      <c r="K159" s="120"/>
      <c r="L159" s="120"/>
      <c r="M159" s="120"/>
      <c r="N159" s="120"/>
      <c r="O159" s="120"/>
      <c r="P159" s="120"/>
      <c r="Q159" s="120"/>
      <c r="R159" s="120"/>
      <c r="S159" s="122">
        <v>455000</v>
      </c>
      <c r="T159" s="122">
        <v>528000</v>
      </c>
      <c r="U159" s="122">
        <v>612000</v>
      </c>
      <c r="V159" s="122">
        <v>547000</v>
      </c>
      <c r="W159" s="122">
        <v>602000</v>
      </c>
      <c r="X159" s="122">
        <v>602000</v>
      </c>
      <c r="Y159" s="122">
        <v>577000</v>
      </c>
      <c r="Z159" s="122">
        <v>601000</v>
      </c>
      <c r="AA159" s="122">
        <v>686000</v>
      </c>
      <c r="AB159" s="122">
        <v>771000</v>
      </c>
      <c r="AC159" s="122">
        <v>848000</v>
      </c>
      <c r="AD159" s="122">
        <v>1000000</v>
      </c>
      <c r="AE159" s="122">
        <v>1070000</v>
      </c>
      <c r="AF159" s="122">
        <v>1000000</v>
      </c>
      <c r="AG159" s="122">
        <v>1010000</v>
      </c>
      <c r="AH159" s="122">
        <v>1390000</v>
      </c>
      <c r="AI159" s="122">
        <v>1710000</v>
      </c>
      <c r="AJ159" s="122">
        <v>1710000</v>
      </c>
      <c r="AK159" s="122">
        <v>1860000</v>
      </c>
      <c r="AL159" s="122">
        <v>2000000</v>
      </c>
      <c r="AM159" s="123">
        <v>0.08</v>
      </c>
      <c r="AN159" s="124">
        <f>(Table513[[#This Row],[2025 ($)]]-Table513[[#This Row],[2015 ($)]])/Table513[[#This Row],[2015 ($)]]</f>
        <v>1.5940337224383918</v>
      </c>
    </row>
    <row r="160" spans="2:40" x14ac:dyDescent="0.3">
      <c r="B160" s="120" t="s">
        <v>404</v>
      </c>
      <c r="C160" s="120" t="s">
        <v>634</v>
      </c>
      <c r="D160" s="121" t="s">
        <v>635</v>
      </c>
      <c r="E160" s="120">
        <v>2022</v>
      </c>
      <c r="F160" s="120" t="s">
        <v>636</v>
      </c>
      <c r="G160" s="120" t="s">
        <v>407</v>
      </c>
      <c r="H160" s="120">
        <v>5.33</v>
      </c>
      <c r="I160" s="122">
        <v>214000</v>
      </c>
      <c r="J160" s="120"/>
      <c r="K160" s="120"/>
      <c r="L160" s="120"/>
      <c r="M160" s="120"/>
      <c r="N160" s="122">
        <v>220000</v>
      </c>
      <c r="O160" s="122">
        <v>234000</v>
      </c>
      <c r="P160" s="122">
        <v>262000</v>
      </c>
      <c r="Q160" s="122">
        <v>288000</v>
      </c>
      <c r="R160" s="122">
        <v>415000</v>
      </c>
      <c r="S160" s="122">
        <v>475000</v>
      </c>
      <c r="T160" s="122">
        <v>527000</v>
      </c>
      <c r="U160" s="122">
        <v>564000</v>
      </c>
      <c r="V160" s="122">
        <v>613000</v>
      </c>
      <c r="W160" s="122">
        <v>744000</v>
      </c>
      <c r="X160" s="122">
        <v>744000</v>
      </c>
      <c r="Y160" s="122">
        <v>706000</v>
      </c>
      <c r="Z160" s="122">
        <v>717000</v>
      </c>
      <c r="AA160" s="122">
        <v>842000</v>
      </c>
      <c r="AB160" s="122">
        <v>972000</v>
      </c>
      <c r="AC160" s="122">
        <v>1010000</v>
      </c>
      <c r="AD160" s="122">
        <v>1090000</v>
      </c>
      <c r="AE160" s="122">
        <v>1170000</v>
      </c>
      <c r="AF160" s="122">
        <v>1170000</v>
      </c>
      <c r="AG160" s="122">
        <v>1180000</v>
      </c>
      <c r="AH160" s="122">
        <v>1320000</v>
      </c>
      <c r="AI160" s="122">
        <v>1470000</v>
      </c>
      <c r="AJ160" s="122">
        <v>1330000</v>
      </c>
      <c r="AK160" s="122">
        <v>1430000</v>
      </c>
      <c r="AL160" s="122">
        <v>1470000</v>
      </c>
      <c r="AM160" s="123">
        <v>0.03</v>
      </c>
      <c r="AN160" s="124">
        <f>(Table513[[#This Row],[2025 ($)]]-Table513[[#This Row],[2015 ($)]])/Table513[[#This Row],[2015 ($)]]</f>
        <v>0.51234567901234573</v>
      </c>
    </row>
    <row r="161" spans="2:40" x14ac:dyDescent="0.3">
      <c r="B161" s="120" t="s">
        <v>384</v>
      </c>
      <c r="C161" s="120" t="s">
        <v>637</v>
      </c>
      <c r="D161" s="121" t="s">
        <v>638</v>
      </c>
      <c r="E161" s="120">
        <v>2026</v>
      </c>
      <c r="F161" s="120" t="s">
        <v>105</v>
      </c>
      <c r="G161" s="120" t="s">
        <v>387</v>
      </c>
      <c r="H161" s="120" t="s">
        <v>639</v>
      </c>
      <c r="I161" s="122">
        <v>227000</v>
      </c>
      <c r="J161" s="120"/>
      <c r="K161" s="120"/>
      <c r="L161" s="120"/>
      <c r="M161" s="120"/>
      <c r="N161" s="120"/>
      <c r="O161" s="120"/>
      <c r="P161" s="120"/>
      <c r="Q161" s="120"/>
      <c r="R161" s="120"/>
      <c r="S161" s="122">
        <v>660000</v>
      </c>
      <c r="T161" s="122">
        <v>746000</v>
      </c>
      <c r="U161" s="122">
        <v>806000</v>
      </c>
      <c r="V161" s="122">
        <v>796000</v>
      </c>
      <c r="W161" s="122">
        <v>938000</v>
      </c>
      <c r="X161" s="122">
        <v>977000</v>
      </c>
      <c r="Y161" s="122">
        <v>950000</v>
      </c>
      <c r="Z161" s="122">
        <v>977000</v>
      </c>
      <c r="AA161" s="122">
        <v>1100000</v>
      </c>
      <c r="AB161" s="122">
        <v>1430000</v>
      </c>
      <c r="AC161" s="122">
        <v>1480000</v>
      </c>
      <c r="AD161" s="122">
        <v>1660000</v>
      </c>
      <c r="AE161" s="122">
        <v>1740000</v>
      </c>
      <c r="AF161" s="122">
        <v>1600000</v>
      </c>
      <c r="AG161" s="122">
        <v>1630000</v>
      </c>
      <c r="AH161" s="122">
        <v>2030000</v>
      </c>
      <c r="AI161" s="122">
        <v>2630000</v>
      </c>
      <c r="AJ161" s="122">
        <v>2670000</v>
      </c>
      <c r="AK161" s="122">
        <v>3130000</v>
      </c>
      <c r="AL161" s="122">
        <v>3400000</v>
      </c>
      <c r="AM161" s="123">
        <v>0.09</v>
      </c>
      <c r="AN161" s="124">
        <f>(Table513[[#This Row],[2025 ($)]]-Table513[[#This Row],[2015 ($)]])/Table513[[#This Row],[2015 ($)]]</f>
        <v>1.3776223776223777</v>
      </c>
    </row>
    <row r="162" spans="2:40" x14ac:dyDescent="0.3">
      <c r="B162" s="120" t="s">
        <v>384</v>
      </c>
      <c r="C162" s="120" t="s">
        <v>640</v>
      </c>
      <c r="D162" s="121" t="s">
        <v>638</v>
      </c>
      <c r="E162" s="120">
        <v>2026</v>
      </c>
      <c r="F162" s="120" t="s">
        <v>105</v>
      </c>
      <c r="G162" s="120" t="s">
        <v>387</v>
      </c>
      <c r="H162" s="120" t="s">
        <v>641</v>
      </c>
      <c r="I162" s="122">
        <v>193000</v>
      </c>
      <c r="J162" s="120"/>
      <c r="K162" s="120"/>
      <c r="L162" s="120"/>
      <c r="M162" s="120"/>
      <c r="N162" s="120"/>
      <c r="O162" s="122">
        <v>365000</v>
      </c>
      <c r="P162" s="122">
        <v>395000</v>
      </c>
      <c r="Q162" s="122">
        <v>450000</v>
      </c>
      <c r="R162" s="122">
        <v>560000</v>
      </c>
      <c r="S162" s="122">
        <v>670000</v>
      </c>
      <c r="T162" s="122">
        <v>757000</v>
      </c>
      <c r="U162" s="122">
        <v>818000</v>
      </c>
      <c r="V162" s="122">
        <v>792000</v>
      </c>
      <c r="W162" s="122">
        <v>907000</v>
      </c>
      <c r="X162" s="122">
        <v>945000</v>
      </c>
      <c r="Y162" s="122">
        <v>919000</v>
      </c>
      <c r="Z162" s="122">
        <v>945000</v>
      </c>
      <c r="AA162" s="122">
        <v>1070000</v>
      </c>
      <c r="AB162" s="122">
        <v>1390000</v>
      </c>
      <c r="AC162" s="122">
        <v>1440000</v>
      </c>
      <c r="AD162" s="122">
        <v>1620000</v>
      </c>
      <c r="AE162" s="122">
        <v>1700000</v>
      </c>
      <c r="AF162" s="122">
        <v>1570000</v>
      </c>
      <c r="AG162" s="122">
        <v>1600000</v>
      </c>
      <c r="AH162" s="122">
        <v>2000000</v>
      </c>
      <c r="AI162" s="122">
        <v>2600000</v>
      </c>
      <c r="AJ162" s="122">
        <v>2640000</v>
      </c>
      <c r="AK162" s="122">
        <v>3090000</v>
      </c>
      <c r="AL162" s="122">
        <v>2880000</v>
      </c>
      <c r="AM162" s="123">
        <v>-7.0000000000000007E-2</v>
      </c>
      <c r="AN162" s="124">
        <f>(Table513[[#This Row],[2025 ($)]]-Table513[[#This Row],[2015 ($)]])/Table513[[#This Row],[2015 ($)]]</f>
        <v>1.0719424460431655</v>
      </c>
    </row>
    <row r="163" spans="2:40" x14ac:dyDescent="0.3">
      <c r="B163" s="120" t="s">
        <v>384</v>
      </c>
      <c r="C163" s="120" t="s">
        <v>563</v>
      </c>
      <c r="D163" s="121" t="s">
        <v>642</v>
      </c>
      <c r="E163" s="120">
        <v>2030</v>
      </c>
      <c r="F163" s="120" t="s">
        <v>105</v>
      </c>
      <c r="G163" s="120" t="s">
        <v>387</v>
      </c>
      <c r="H163" s="120" t="s">
        <v>643</v>
      </c>
      <c r="I163" s="122">
        <v>383019</v>
      </c>
      <c r="J163" s="122">
        <v>574528</v>
      </c>
      <c r="K163" s="122">
        <v>574528</v>
      </c>
      <c r="L163" s="122">
        <v>574528</v>
      </c>
      <c r="M163" s="122">
        <v>580000</v>
      </c>
      <c r="N163" s="122">
        <v>610000</v>
      </c>
      <c r="O163" s="122">
        <v>680000</v>
      </c>
      <c r="P163" s="122">
        <v>780000</v>
      </c>
      <c r="Q163" s="122">
        <v>925000</v>
      </c>
      <c r="R163" s="122">
        <v>1175000</v>
      </c>
      <c r="S163" s="122">
        <v>1225000</v>
      </c>
      <c r="T163" s="122">
        <v>1380000</v>
      </c>
      <c r="U163" s="122">
        <v>1490000</v>
      </c>
      <c r="V163" s="122">
        <v>1490000</v>
      </c>
      <c r="W163" s="122">
        <v>1570000</v>
      </c>
      <c r="X163" s="122">
        <v>1470000</v>
      </c>
      <c r="Y163" s="122">
        <v>1370000</v>
      </c>
      <c r="Z163" s="122">
        <v>1370000</v>
      </c>
      <c r="AA163" s="122">
        <v>1580000</v>
      </c>
      <c r="AB163" s="122">
        <v>2020000</v>
      </c>
      <c r="AC163" s="122">
        <v>1950000</v>
      </c>
      <c r="AD163" s="122">
        <v>2070000</v>
      </c>
      <c r="AE163" s="122">
        <v>2100000</v>
      </c>
      <c r="AF163" s="122">
        <v>1990000</v>
      </c>
      <c r="AG163" s="122">
        <v>1990000</v>
      </c>
      <c r="AH163" s="122">
        <v>2540000</v>
      </c>
      <c r="AI163" s="122">
        <v>3400000</v>
      </c>
      <c r="AJ163" s="122">
        <v>3400000</v>
      </c>
      <c r="AK163" s="122">
        <v>4150000</v>
      </c>
      <c r="AL163" s="122">
        <v>4150000</v>
      </c>
      <c r="AM163" s="123">
        <v>0</v>
      </c>
      <c r="AN163" s="124">
        <f>(Table513[[#This Row],[2025 ($)]]-Table513[[#This Row],[2015 ($)]])/Table513[[#This Row],[2015 ($)]]</f>
        <v>1.0544554455445545</v>
      </c>
    </row>
    <row r="164" spans="2:40" x14ac:dyDescent="0.3">
      <c r="B164" s="120" t="s">
        <v>389</v>
      </c>
      <c r="C164" s="120" t="s">
        <v>644</v>
      </c>
      <c r="D164" s="121" t="s">
        <v>645</v>
      </c>
      <c r="E164" s="120">
        <v>2064</v>
      </c>
      <c r="F164" s="120" t="s">
        <v>106</v>
      </c>
      <c r="G164" s="120" t="s">
        <v>392</v>
      </c>
      <c r="H164" s="120">
        <v>644</v>
      </c>
      <c r="I164" s="122">
        <v>309000</v>
      </c>
      <c r="J164" s="122">
        <v>370000</v>
      </c>
      <c r="K164" s="122">
        <v>407000</v>
      </c>
      <c r="L164" s="122">
        <v>447000</v>
      </c>
      <c r="M164" s="122">
        <v>458000</v>
      </c>
      <c r="N164" s="122">
        <v>503000</v>
      </c>
      <c r="O164" s="122">
        <v>503000</v>
      </c>
      <c r="P164" s="122">
        <v>528000</v>
      </c>
      <c r="Q164" s="122">
        <v>607000</v>
      </c>
      <c r="R164" s="122">
        <v>661000</v>
      </c>
      <c r="S164" s="122">
        <v>670000</v>
      </c>
      <c r="T164" s="122">
        <v>714000</v>
      </c>
      <c r="U164" s="122">
        <v>714000</v>
      </c>
      <c r="V164" s="122">
        <v>725000</v>
      </c>
      <c r="W164" s="122">
        <v>725000</v>
      </c>
      <c r="X164" s="122">
        <v>755000</v>
      </c>
      <c r="Y164" s="122">
        <v>755000</v>
      </c>
      <c r="Z164" s="122">
        <v>755000</v>
      </c>
      <c r="AA164" s="122">
        <v>755000</v>
      </c>
      <c r="AB164" s="122">
        <v>792000</v>
      </c>
      <c r="AC164" s="122">
        <v>871000</v>
      </c>
      <c r="AD164" s="122">
        <v>958000</v>
      </c>
      <c r="AE164" s="122">
        <v>1540000</v>
      </c>
      <c r="AF164" s="122">
        <v>1430000</v>
      </c>
      <c r="AG164" s="122">
        <v>1430000</v>
      </c>
      <c r="AH164" s="122">
        <v>1600000</v>
      </c>
      <c r="AI164" s="122">
        <v>2060000</v>
      </c>
      <c r="AJ164" s="122">
        <v>2460000</v>
      </c>
      <c r="AK164" s="122">
        <v>2460000</v>
      </c>
      <c r="AL164" s="122">
        <v>2590000</v>
      </c>
      <c r="AM164" s="123">
        <v>0.05</v>
      </c>
      <c r="AN164" s="124">
        <f>(Table513[[#This Row],[2025 ($)]]-Table513[[#This Row],[2015 ($)]])/Table513[[#This Row],[2015 ($)]]</f>
        <v>2.2702020202020203</v>
      </c>
    </row>
    <row r="165" spans="2:40" x14ac:dyDescent="0.3">
      <c r="B165" s="120" t="s">
        <v>646</v>
      </c>
      <c r="C165" s="120" t="s">
        <v>647</v>
      </c>
      <c r="D165" s="121" t="s">
        <v>648</v>
      </c>
      <c r="E165" s="120">
        <v>2508</v>
      </c>
      <c r="F165" s="120" t="s">
        <v>106</v>
      </c>
      <c r="G165" s="120"/>
      <c r="H165" s="120"/>
      <c r="I165" s="122">
        <v>96300</v>
      </c>
      <c r="J165" s="122">
        <v>101000</v>
      </c>
      <c r="K165" s="122">
        <v>106000</v>
      </c>
      <c r="L165" s="122">
        <v>124000</v>
      </c>
      <c r="M165" s="122">
        <v>198000</v>
      </c>
      <c r="N165" s="122">
        <v>198000</v>
      </c>
      <c r="O165" s="122">
        <v>217000</v>
      </c>
      <c r="P165" s="122">
        <v>282000</v>
      </c>
      <c r="Q165" s="122">
        <v>338000</v>
      </c>
      <c r="R165" s="122">
        <v>320000</v>
      </c>
      <c r="S165" s="122">
        <v>320000</v>
      </c>
      <c r="T165" s="122">
        <v>320000</v>
      </c>
      <c r="U165" s="122">
        <v>301000</v>
      </c>
      <c r="V165" s="122">
        <v>301000</v>
      </c>
      <c r="W165" s="122">
        <v>310000</v>
      </c>
      <c r="X165" s="122">
        <v>310000</v>
      </c>
      <c r="Y165" s="122">
        <v>310000</v>
      </c>
      <c r="Z165" s="122">
        <v>315000</v>
      </c>
      <c r="AA165" s="122">
        <v>330000</v>
      </c>
      <c r="AB165" s="122">
        <v>390000</v>
      </c>
      <c r="AC165" s="122">
        <v>420000</v>
      </c>
      <c r="AD165" s="122">
        <v>480000</v>
      </c>
      <c r="AE165" s="122">
        <v>570000</v>
      </c>
      <c r="AF165" s="122">
        <v>540000</v>
      </c>
      <c r="AG165" s="122">
        <v>540000</v>
      </c>
      <c r="AH165" s="122">
        <v>700000</v>
      </c>
      <c r="AI165" s="122">
        <v>940000</v>
      </c>
      <c r="AJ165" s="122">
        <v>850000</v>
      </c>
      <c r="AK165" s="122">
        <v>880000</v>
      </c>
      <c r="AL165" s="122">
        <v>860000</v>
      </c>
      <c r="AM165" s="123">
        <v>-0.02</v>
      </c>
      <c r="AN165" s="124">
        <f>(Table513[[#This Row],[2025 ($)]]-Table513[[#This Row],[2015 ($)]])/Table513[[#This Row],[2015 ($)]]</f>
        <v>1.2051282051282051</v>
      </c>
    </row>
    <row r="166" spans="2:40" x14ac:dyDescent="0.3">
      <c r="B166" s="120" t="s">
        <v>384</v>
      </c>
      <c r="C166" s="120" t="s">
        <v>649</v>
      </c>
      <c r="D166" s="121" t="s">
        <v>650</v>
      </c>
      <c r="E166" s="120">
        <v>2573</v>
      </c>
      <c r="F166" s="120" t="s">
        <v>107</v>
      </c>
      <c r="G166" s="120" t="s">
        <v>387</v>
      </c>
      <c r="H166" s="120" t="s">
        <v>651</v>
      </c>
      <c r="I166" s="122">
        <v>49500</v>
      </c>
      <c r="J166" s="122">
        <v>54400</v>
      </c>
      <c r="K166" s="122">
        <v>57100</v>
      </c>
      <c r="L166" s="122">
        <v>71300</v>
      </c>
      <c r="M166" s="122">
        <v>92600</v>
      </c>
      <c r="N166" s="122">
        <v>101000</v>
      </c>
      <c r="O166" s="122">
        <v>126000</v>
      </c>
      <c r="P166" s="122">
        <v>170000</v>
      </c>
      <c r="Q166" s="122">
        <v>212000</v>
      </c>
      <c r="R166" s="122">
        <v>201000</v>
      </c>
      <c r="S166" s="122">
        <v>201000</v>
      </c>
      <c r="T166" s="122">
        <v>182000</v>
      </c>
      <c r="U166" s="122">
        <v>155000</v>
      </c>
      <c r="V166" s="122">
        <v>155000</v>
      </c>
      <c r="W166" s="122">
        <v>163000</v>
      </c>
      <c r="X166" s="122">
        <v>163000</v>
      </c>
      <c r="Y166" s="122">
        <v>170000</v>
      </c>
      <c r="Z166" s="122">
        <v>175000</v>
      </c>
      <c r="AA166" s="122">
        <v>184000</v>
      </c>
      <c r="AB166" s="122">
        <v>221000</v>
      </c>
      <c r="AC166" s="122">
        <v>276000</v>
      </c>
      <c r="AD166" s="122">
        <v>326000</v>
      </c>
      <c r="AE166" s="122">
        <v>375000</v>
      </c>
      <c r="AF166" s="122">
        <v>307000</v>
      </c>
      <c r="AG166" s="122">
        <v>322000</v>
      </c>
      <c r="AH166" s="122">
        <v>402000</v>
      </c>
      <c r="AI166" s="122">
        <v>510000</v>
      </c>
      <c r="AJ166" s="122">
        <v>510000</v>
      </c>
      <c r="AK166" s="122">
        <v>515000</v>
      </c>
      <c r="AL166" s="122">
        <v>530000</v>
      </c>
      <c r="AM166" s="123">
        <v>0.03</v>
      </c>
      <c r="AN166" s="124">
        <f>(Table513[[#This Row],[2025 ($)]]-Table513[[#This Row],[2015 ($)]])/Table513[[#This Row],[2015 ($)]]</f>
        <v>1.3981900452488687</v>
      </c>
    </row>
    <row r="167" spans="2:40" x14ac:dyDescent="0.3">
      <c r="B167" s="120" t="s">
        <v>397</v>
      </c>
      <c r="C167" s="120" t="s">
        <v>652</v>
      </c>
      <c r="D167" s="121" t="s">
        <v>653</v>
      </c>
      <c r="E167" s="120">
        <v>2574</v>
      </c>
      <c r="F167" s="120" t="s">
        <v>107</v>
      </c>
      <c r="G167" s="120" t="s">
        <v>400</v>
      </c>
      <c r="H167" s="120">
        <v>1.1000000000000001</v>
      </c>
      <c r="I167" s="122">
        <v>93900</v>
      </c>
      <c r="J167" s="122">
        <v>93900</v>
      </c>
      <c r="K167" s="122">
        <v>98500</v>
      </c>
      <c r="L167" s="122">
        <v>113000</v>
      </c>
      <c r="M167" s="122">
        <v>141000</v>
      </c>
      <c r="N167" s="122">
        <v>162000</v>
      </c>
      <c r="O167" s="122">
        <v>226000</v>
      </c>
      <c r="P167" s="122">
        <v>259000</v>
      </c>
      <c r="Q167" s="122">
        <v>323000</v>
      </c>
      <c r="R167" s="122">
        <v>323000</v>
      </c>
      <c r="S167" s="122">
        <v>355000</v>
      </c>
      <c r="T167" s="122">
        <v>365000</v>
      </c>
      <c r="U167" s="122">
        <v>307000</v>
      </c>
      <c r="V167" s="122">
        <v>307000</v>
      </c>
      <c r="W167" s="122">
        <v>295000</v>
      </c>
      <c r="X167" s="122">
        <v>307000</v>
      </c>
      <c r="Y167" s="122">
        <v>292000</v>
      </c>
      <c r="Z167" s="122">
        <v>292000</v>
      </c>
      <c r="AA167" s="122">
        <v>337000</v>
      </c>
      <c r="AB167" s="122">
        <v>398000</v>
      </c>
      <c r="AC167" s="122">
        <v>486000</v>
      </c>
      <c r="AD167" s="122">
        <v>608000</v>
      </c>
      <c r="AE167" s="122">
        <v>650000</v>
      </c>
      <c r="AF167" s="122">
        <v>620000</v>
      </c>
      <c r="AG167" s="122">
        <v>620000</v>
      </c>
      <c r="AH167" s="122">
        <v>760000</v>
      </c>
      <c r="AI167" s="122">
        <v>920000</v>
      </c>
      <c r="AJ167" s="122">
        <v>920000</v>
      </c>
      <c r="AK167" s="122">
        <v>920000</v>
      </c>
      <c r="AL167" s="122">
        <v>920000</v>
      </c>
      <c r="AM167" s="123">
        <v>0</v>
      </c>
      <c r="AN167" s="124">
        <f>(Table513[[#This Row],[2025 ($)]]-Table513[[#This Row],[2015 ($)]])/Table513[[#This Row],[2015 ($)]]</f>
        <v>1.3115577889447236</v>
      </c>
    </row>
    <row r="168" spans="2:40" x14ac:dyDescent="0.3">
      <c r="B168" s="120" t="s">
        <v>497</v>
      </c>
      <c r="C168" s="120" t="s">
        <v>654</v>
      </c>
      <c r="D168" s="121" t="s">
        <v>655</v>
      </c>
      <c r="E168" s="120">
        <v>2787</v>
      </c>
      <c r="F168" s="120" t="s">
        <v>107</v>
      </c>
      <c r="G168" s="120" t="s">
        <v>400</v>
      </c>
      <c r="H168" s="120">
        <v>570.5</v>
      </c>
      <c r="I168" s="122">
        <v>833000</v>
      </c>
      <c r="J168" s="122">
        <v>970000</v>
      </c>
      <c r="K168" s="122">
        <v>970000</v>
      </c>
      <c r="L168" s="122">
        <v>867000</v>
      </c>
      <c r="M168" s="122">
        <v>736000</v>
      </c>
      <c r="N168" s="122">
        <v>825000</v>
      </c>
      <c r="O168" s="122">
        <v>900000</v>
      </c>
      <c r="P168" s="122">
        <v>1525000</v>
      </c>
      <c r="Q168" s="122">
        <v>1900000</v>
      </c>
      <c r="R168" s="122">
        <v>1900000</v>
      </c>
      <c r="S168" s="122">
        <v>2090000</v>
      </c>
      <c r="T168" s="122">
        <v>2090000</v>
      </c>
      <c r="U168" s="122">
        <v>2220000</v>
      </c>
      <c r="V168" s="122">
        <v>2220000</v>
      </c>
      <c r="W168" s="122">
        <v>2220000</v>
      </c>
      <c r="X168" s="122">
        <v>2220000</v>
      </c>
      <c r="Y168" s="122">
        <v>1990000</v>
      </c>
      <c r="Z168" s="122">
        <v>1990000</v>
      </c>
      <c r="AA168" s="122">
        <v>1990000</v>
      </c>
      <c r="AB168" s="122">
        <v>2180000</v>
      </c>
      <c r="AC168" s="122">
        <v>2510000</v>
      </c>
      <c r="AD168" s="122">
        <v>2510000</v>
      </c>
      <c r="AE168" s="122">
        <v>2890000</v>
      </c>
      <c r="AF168" s="122">
        <v>3130000</v>
      </c>
      <c r="AG168" s="122">
        <v>3130000</v>
      </c>
      <c r="AH168" s="122">
        <v>3590000</v>
      </c>
      <c r="AI168" s="122">
        <v>4840000</v>
      </c>
      <c r="AJ168" s="122">
        <v>5080000</v>
      </c>
      <c r="AK168" s="122">
        <v>5080000</v>
      </c>
      <c r="AL168" s="122">
        <v>5630000</v>
      </c>
      <c r="AM168" s="123">
        <v>0.11</v>
      </c>
      <c r="AN168" s="124">
        <f>(Table513[[#This Row],[2025 ($)]]-Table513[[#This Row],[2015 ($)]])/Table513[[#This Row],[2015 ($)]]</f>
        <v>1.5825688073394495</v>
      </c>
    </row>
    <row r="169" spans="2:40" x14ac:dyDescent="0.3">
      <c r="B169" s="120" t="s">
        <v>497</v>
      </c>
      <c r="C169" s="120" t="s">
        <v>656</v>
      </c>
      <c r="D169" s="121" t="s">
        <v>657</v>
      </c>
      <c r="E169" s="120">
        <v>2787</v>
      </c>
      <c r="F169" s="120" t="s">
        <v>107</v>
      </c>
      <c r="G169" s="120" t="s">
        <v>400</v>
      </c>
      <c r="H169" s="120">
        <v>228.7</v>
      </c>
      <c r="I169" s="122">
        <v>437000</v>
      </c>
      <c r="J169" s="122">
        <v>450000</v>
      </c>
      <c r="K169" s="122">
        <v>450000</v>
      </c>
      <c r="L169" s="122">
        <v>405000</v>
      </c>
      <c r="M169" s="122">
        <v>364000</v>
      </c>
      <c r="N169" s="122">
        <v>364000</v>
      </c>
      <c r="O169" s="122">
        <v>364000</v>
      </c>
      <c r="P169" s="122">
        <v>364000</v>
      </c>
      <c r="Q169" s="122">
        <v>728000</v>
      </c>
      <c r="R169" s="122">
        <v>873000</v>
      </c>
      <c r="S169" s="122">
        <v>960000</v>
      </c>
      <c r="T169" s="122">
        <v>960000</v>
      </c>
      <c r="U169" s="122">
        <v>771000</v>
      </c>
      <c r="V169" s="122">
        <v>771000</v>
      </c>
      <c r="W169" s="122">
        <v>771000</v>
      </c>
      <c r="X169" s="122">
        <v>771000</v>
      </c>
      <c r="Y169" s="122">
        <v>693000</v>
      </c>
      <c r="Z169" s="122">
        <v>693000</v>
      </c>
      <c r="AA169" s="122">
        <v>762000</v>
      </c>
      <c r="AB169" s="122">
        <v>838000</v>
      </c>
      <c r="AC169" s="122">
        <v>880000</v>
      </c>
      <c r="AD169" s="122">
        <v>1360000</v>
      </c>
      <c r="AE169" s="122">
        <v>1360000</v>
      </c>
      <c r="AF169" s="122">
        <v>1760000</v>
      </c>
      <c r="AG169" s="122">
        <v>1580000</v>
      </c>
      <c r="AH169" s="122">
        <v>1810000</v>
      </c>
      <c r="AI169" s="122">
        <v>2440000</v>
      </c>
      <c r="AJ169" s="122">
        <v>2560000</v>
      </c>
      <c r="AK169" s="122">
        <v>2560000</v>
      </c>
      <c r="AL169" s="122">
        <v>2840000</v>
      </c>
      <c r="AM169" s="123">
        <v>0.11</v>
      </c>
      <c r="AN169" s="124">
        <f>(Table513[[#This Row],[2025 ($)]]-Table513[[#This Row],[2015 ($)]])/Table513[[#This Row],[2015 ($)]]</f>
        <v>2.389021479713604</v>
      </c>
    </row>
    <row r="170" spans="2:40" x14ac:dyDescent="0.3">
      <c r="B170" s="120" t="s">
        <v>384</v>
      </c>
      <c r="C170" s="120" t="s">
        <v>658</v>
      </c>
      <c r="D170" s="121" t="s">
        <v>659</v>
      </c>
      <c r="E170" s="120">
        <v>2023</v>
      </c>
      <c r="F170" s="120" t="s">
        <v>108</v>
      </c>
      <c r="G170" s="120" t="s">
        <v>387</v>
      </c>
      <c r="H170" s="120" t="s">
        <v>660</v>
      </c>
      <c r="I170" s="122">
        <v>572000</v>
      </c>
      <c r="J170" s="122">
        <v>914000</v>
      </c>
      <c r="K170" s="122">
        <v>968000</v>
      </c>
      <c r="L170" s="122">
        <v>866000</v>
      </c>
      <c r="M170" s="122">
        <v>900000</v>
      </c>
      <c r="N170" s="122">
        <v>950000</v>
      </c>
      <c r="O170" s="122">
        <v>1075000</v>
      </c>
      <c r="P170" s="122">
        <v>1275000</v>
      </c>
      <c r="Q170" s="122">
        <v>1400000</v>
      </c>
      <c r="R170" s="122">
        <v>1950000</v>
      </c>
      <c r="S170" s="122">
        <v>2000000</v>
      </c>
      <c r="T170" s="122">
        <v>2260000</v>
      </c>
      <c r="U170" s="122">
        <v>2510000</v>
      </c>
      <c r="V170" s="122">
        <v>2210000</v>
      </c>
      <c r="W170" s="122">
        <v>2410000</v>
      </c>
      <c r="X170" s="122">
        <v>2390000</v>
      </c>
      <c r="Y170" s="122">
        <v>2150000</v>
      </c>
      <c r="Z170" s="122">
        <v>2170000</v>
      </c>
      <c r="AA170" s="122">
        <v>2460000</v>
      </c>
      <c r="AB170" s="122">
        <v>2750000</v>
      </c>
      <c r="AC170" s="122">
        <v>2900000</v>
      </c>
      <c r="AD170" s="122">
        <v>3200000</v>
      </c>
      <c r="AE170" s="122">
        <v>3350000</v>
      </c>
      <c r="AF170" s="122">
        <v>3190000</v>
      </c>
      <c r="AG170" s="122">
        <v>3270000</v>
      </c>
      <c r="AH170" s="122">
        <v>4190000</v>
      </c>
      <c r="AI170" s="122">
        <v>5250000</v>
      </c>
      <c r="AJ170" s="122">
        <v>5740000</v>
      </c>
      <c r="AK170" s="122">
        <v>6890000</v>
      </c>
      <c r="AL170" s="122">
        <v>8000000</v>
      </c>
      <c r="AM170" s="123">
        <v>0.16</v>
      </c>
      <c r="AN170" s="124">
        <f>(Table513[[#This Row],[2025 ($)]]-Table513[[#This Row],[2015 ($)]])/Table513[[#This Row],[2015 ($)]]</f>
        <v>1.9090909090909092</v>
      </c>
    </row>
  </sheetData>
  <hyperlinks>
    <hyperlink ref="B6" r:id="rId2" xr:uid="{9BB6243D-F6FA-42A9-8E80-01ADB050E838}"/>
  </hyperlinks>
  <pageMargins left="0.7" right="0.7" top="0.75" bottom="0.75" header="0.3" footer="0.3"/>
  <drawing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D6FE3-F57C-493D-BAB8-30633D9376F5}">
  <dimension ref="B2:E16"/>
  <sheetViews>
    <sheetView zoomScaleNormal="100" workbookViewId="0">
      <selection activeCell="B2" sqref="B2"/>
    </sheetView>
  </sheetViews>
  <sheetFormatPr defaultColWidth="9.109375" defaultRowHeight="14.4" x14ac:dyDescent="0.3"/>
  <cols>
    <col min="1" max="1" width="9.109375" style="20"/>
    <col min="2" max="2" width="8" style="22" customWidth="1"/>
    <col min="3" max="3" width="24.6640625" style="20" customWidth="1"/>
    <col min="4" max="4" width="20.6640625" style="20" customWidth="1"/>
    <col min="5" max="5" width="22" style="20" customWidth="1"/>
    <col min="6" max="16384" width="9.109375" style="20"/>
  </cols>
  <sheetData>
    <row r="2" spans="2:5" ht="15.6" x14ac:dyDescent="0.3">
      <c r="B2" s="35" t="s">
        <v>667</v>
      </c>
    </row>
    <row r="4" spans="2:5" ht="15" thickBot="1" x14ac:dyDescent="0.35"/>
    <row r="5" spans="2:5" ht="31.8" thickBot="1" x14ac:dyDescent="0.35">
      <c r="B5" s="177" t="s">
        <v>668</v>
      </c>
      <c r="C5" s="178"/>
      <c r="D5" s="112" t="s">
        <v>669</v>
      </c>
      <c r="E5" s="112" t="s">
        <v>681</v>
      </c>
    </row>
    <row r="6" spans="2:5" ht="15.6" x14ac:dyDescent="0.3">
      <c r="B6" s="179"/>
      <c r="C6" s="110" t="s">
        <v>670</v>
      </c>
      <c r="D6" s="181">
        <v>195</v>
      </c>
      <c r="E6" s="183">
        <v>0.15</v>
      </c>
    </row>
    <row r="7" spans="2:5" ht="16.2" thickBot="1" x14ac:dyDescent="0.35">
      <c r="B7" s="180"/>
      <c r="C7" s="111" t="s">
        <v>671</v>
      </c>
      <c r="D7" s="182"/>
      <c r="E7" s="184"/>
    </row>
    <row r="8" spans="2:5" ht="15.6" x14ac:dyDescent="0.3">
      <c r="B8" s="179"/>
      <c r="C8" s="110" t="s">
        <v>672</v>
      </c>
      <c r="D8" s="181">
        <v>292</v>
      </c>
      <c r="E8" s="183">
        <v>0.23</v>
      </c>
    </row>
    <row r="9" spans="2:5" ht="16.2" thickBot="1" x14ac:dyDescent="0.35">
      <c r="B9" s="180"/>
      <c r="C9" s="111" t="s">
        <v>677</v>
      </c>
      <c r="D9" s="182"/>
      <c r="E9" s="184"/>
    </row>
    <row r="10" spans="2:5" ht="15.6" x14ac:dyDescent="0.3">
      <c r="B10" s="179"/>
      <c r="C10" s="110" t="s">
        <v>673</v>
      </c>
      <c r="D10" s="181">
        <v>359</v>
      </c>
      <c r="E10" s="183">
        <v>0.28000000000000003</v>
      </c>
    </row>
    <row r="11" spans="2:5" ht="16.2" thickBot="1" x14ac:dyDescent="0.35">
      <c r="B11" s="180"/>
      <c r="C11" s="111" t="s">
        <v>678</v>
      </c>
      <c r="D11" s="182"/>
      <c r="E11" s="184"/>
    </row>
    <row r="12" spans="2:5" ht="15.6" x14ac:dyDescent="0.3">
      <c r="B12" s="179"/>
      <c r="C12" s="110" t="s">
        <v>674</v>
      </c>
      <c r="D12" s="181">
        <v>319</v>
      </c>
      <c r="E12" s="183">
        <v>0.25</v>
      </c>
    </row>
    <row r="13" spans="2:5" ht="16.2" thickBot="1" x14ac:dyDescent="0.35">
      <c r="B13" s="180"/>
      <c r="C13" s="111" t="s">
        <v>679</v>
      </c>
      <c r="D13" s="182"/>
      <c r="E13" s="184"/>
    </row>
    <row r="14" spans="2:5" ht="15.6" x14ac:dyDescent="0.3">
      <c r="B14" s="179"/>
      <c r="C14" s="110" t="s">
        <v>675</v>
      </c>
      <c r="D14" s="181">
        <v>110</v>
      </c>
      <c r="E14" s="183">
        <v>0.09</v>
      </c>
    </row>
    <row r="15" spans="2:5" ht="16.2" thickBot="1" x14ac:dyDescent="0.35">
      <c r="B15" s="180"/>
      <c r="C15" s="111" t="s">
        <v>680</v>
      </c>
      <c r="D15" s="182"/>
      <c r="E15" s="184"/>
    </row>
    <row r="16" spans="2:5" ht="25.5" customHeight="1" thickBot="1" x14ac:dyDescent="0.35">
      <c r="B16" s="185" t="s">
        <v>676</v>
      </c>
      <c r="C16" s="186"/>
      <c r="D16" s="186"/>
      <c r="E16" s="187"/>
    </row>
  </sheetData>
  <mergeCells count="17">
    <mergeCell ref="B14:B15"/>
    <mergeCell ref="D14:D15"/>
    <mergeCell ref="E14:E15"/>
    <mergeCell ref="B16:E16"/>
    <mergeCell ref="B10:B11"/>
    <mergeCell ref="D10:D11"/>
    <mergeCell ref="E10:E11"/>
    <mergeCell ref="B12:B13"/>
    <mergeCell ref="D12:D13"/>
    <mergeCell ref="E12:E13"/>
    <mergeCell ref="B5:C5"/>
    <mergeCell ref="B6:B7"/>
    <mergeCell ref="D6:D7"/>
    <mergeCell ref="E6:E7"/>
    <mergeCell ref="B8:B9"/>
    <mergeCell ref="D8:D9"/>
    <mergeCell ref="E8:E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95459-BB49-4BB6-AB18-6E4F36B96647}">
  <dimension ref="B2:U23"/>
  <sheetViews>
    <sheetView zoomScaleNormal="100" workbookViewId="0">
      <selection activeCell="B2" sqref="B2"/>
    </sheetView>
  </sheetViews>
  <sheetFormatPr defaultColWidth="9.109375" defaultRowHeight="14.4" x14ac:dyDescent="0.3"/>
  <cols>
    <col min="1" max="1" width="9.109375" style="20"/>
    <col min="2" max="2" width="20.33203125" style="22" customWidth="1"/>
    <col min="3" max="11" width="6" style="20" bestFit="1" customWidth="1"/>
    <col min="12" max="12" width="5.88671875" style="20" customWidth="1"/>
    <col min="13" max="21" width="6" style="20" bestFit="1" customWidth="1"/>
    <col min="22" max="16384" width="9.109375" style="20"/>
  </cols>
  <sheetData>
    <row r="2" spans="2:21" ht="15.6" x14ac:dyDescent="0.3">
      <c r="B2" s="35" t="s">
        <v>693</v>
      </c>
    </row>
    <row r="4" spans="2:21" x14ac:dyDescent="0.3">
      <c r="L4" s="127" t="s">
        <v>687</v>
      </c>
    </row>
    <row r="5" spans="2:21" x14ac:dyDescent="0.3">
      <c r="B5" s="22" t="s">
        <v>122</v>
      </c>
      <c r="C5" s="20" t="s">
        <v>123</v>
      </c>
      <c r="D5" s="20" t="s">
        <v>124</v>
      </c>
      <c r="E5" s="20" t="s">
        <v>125</v>
      </c>
      <c r="F5" s="20" t="s">
        <v>126</v>
      </c>
      <c r="G5" s="20" t="s">
        <v>127</v>
      </c>
      <c r="H5" s="20" t="s">
        <v>128</v>
      </c>
      <c r="I5" s="20" t="s">
        <v>129</v>
      </c>
      <c r="J5" s="20" t="s">
        <v>130</v>
      </c>
      <c r="K5" s="20" t="s">
        <v>131</v>
      </c>
      <c r="L5" s="20" t="s">
        <v>132</v>
      </c>
      <c r="M5" s="20" t="s">
        <v>133</v>
      </c>
      <c r="N5" s="20" t="s">
        <v>134</v>
      </c>
      <c r="O5" s="20" t="s">
        <v>135</v>
      </c>
      <c r="P5" s="20" t="s">
        <v>136</v>
      </c>
      <c r="Q5" s="20" t="s">
        <v>137</v>
      </c>
      <c r="R5" s="20" t="s">
        <v>138</v>
      </c>
      <c r="S5" s="20" t="s">
        <v>139</v>
      </c>
      <c r="T5" s="20" t="s">
        <v>140</v>
      </c>
      <c r="U5" s="20" t="s">
        <v>141</v>
      </c>
    </row>
    <row r="6" spans="2:21" x14ac:dyDescent="0.3">
      <c r="B6" s="22" t="s">
        <v>147</v>
      </c>
      <c r="C6" s="128">
        <v>2.3E-2</v>
      </c>
      <c r="D6" s="128">
        <v>2.5000000000000001E-2</v>
      </c>
      <c r="E6" s="128">
        <v>2.8000000000000001E-2</v>
      </c>
      <c r="F6" s="128">
        <v>2.9000000000000001E-2</v>
      </c>
      <c r="G6" s="128">
        <v>3.4000000000000002E-2</v>
      </c>
      <c r="H6" s="128">
        <v>2.7E-2</v>
      </c>
      <c r="I6" s="128">
        <v>1.9E-2</v>
      </c>
      <c r="J6" s="128">
        <v>2.9000000000000001E-2</v>
      </c>
      <c r="K6" s="128">
        <v>2.8000000000000001E-2</v>
      </c>
      <c r="L6" s="128">
        <v>3.3000000000000002E-2</v>
      </c>
      <c r="M6" s="128">
        <v>2.7E-2</v>
      </c>
      <c r="N6" s="128">
        <v>2.5000000000000001E-2</v>
      </c>
      <c r="O6" s="128">
        <v>2.3E-2</v>
      </c>
      <c r="P6" s="128">
        <v>2.9000000000000001E-2</v>
      </c>
      <c r="Q6" s="128">
        <v>2.7E-2</v>
      </c>
      <c r="R6" s="128">
        <v>2.7E-2</v>
      </c>
      <c r="S6" s="128">
        <v>2.9000000000000001E-2</v>
      </c>
      <c r="T6" s="128">
        <v>0.03</v>
      </c>
      <c r="U6" s="128">
        <v>2.9000000000000001E-2</v>
      </c>
    </row>
    <row r="7" spans="2:21" x14ac:dyDescent="0.3">
      <c r="B7" s="22" t="s">
        <v>146</v>
      </c>
      <c r="C7" s="128">
        <v>3.5000000000000003E-2</v>
      </c>
      <c r="D7" s="128">
        <v>0.04</v>
      </c>
      <c r="E7" s="128">
        <v>3.5999999999999997E-2</v>
      </c>
      <c r="F7" s="128">
        <v>3.2000000000000001E-2</v>
      </c>
      <c r="G7" s="128">
        <v>3.5000000000000003E-2</v>
      </c>
      <c r="H7" s="128">
        <v>3.3000000000000002E-2</v>
      </c>
      <c r="I7" s="128">
        <v>0.03</v>
      </c>
      <c r="J7" s="128">
        <v>3.5999999999999997E-2</v>
      </c>
      <c r="K7" s="128">
        <v>3.9E-2</v>
      </c>
      <c r="L7" s="128">
        <v>3.5000000000000003E-2</v>
      </c>
      <c r="M7" s="128">
        <v>3.6999999999999998E-2</v>
      </c>
      <c r="N7" s="128">
        <v>3.5000000000000003E-2</v>
      </c>
      <c r="O7" s="128">
        <v>3.5000000000000003E-2</v>
      </c>
      <c r="P7" s="128">
        <v>3.4000000000000002E-2</v>
      </c>
      <c r="Q7" s="128">
        <v>3.6999999999999998E-2</v>
      </c>
      <c r="R7" s="128">
        <v>4.3999999999999997E-2</v>
      </c>
      <c r="S7" s="128">
        <v>4.5999999999999999E-2</v>
      </c>
      <c r="T7" s="128">
        <v>5.1999999999999998E-2</v>
      </c>
      <c r="U7" s="128">
        <v>4.5999999999999999E-2</v>
      </c>
    </row>
    <row r="8" spans="2:21" x14ac:dyDescent="0.3">
      <c r="B8" s="22" t="s">
        <v>148</v>
      </c>
      <c r="C8" s="128">
        <v>3.5999999999999997E-2</v>
      </c>
      <c r="D8" s="128">
        <v>3.7999999999999999E-2</v>
      </c>
      <c r="E8" s="128">
        <v>4.2000000000000003E-2</v>
      </c>
      <c r="F8" s="128">
        <v>3.7999999999999999E-2</v>
      </c>
      <c r="G8" s="128">
        <v>3.6999999999999998E-2</v>
      </c>
      <c r="H8" s="128">
        <v>3.6999999999999998E-2</v>
      </c>
      <c r="I8" s="128">
        <v>0.03</v>
      </c>
      <c r="J8" s="128">
        <v>4.2000000000000003E-2</v>
      </c>
      <c r="K8" s="128">
        <v>3.5999999999999997E-2</v>
      </c>
      <c r="L8" s="128">
        <v>3.6999999999999998E-2</v>
      </c>
      <c r="M8" s="128">
        <v>4.2000000000000003E-2</v>
      </c>
      <c r="N8" s="128">
        <v>2.9000000000000001E-2</v>
      </c>
      <c r="O8" s="128">
        <v>2.5000000000000001E-2</v>
      </c>
      <c r="P8" s="128">
        <v>2.5999999999999999E-2</v>
      </c>
      <c r="Q8" s="128">
        <v>2.4E-2</v>
      </c>
      <c r="R8" s="128">
        <v>2.4E-2</v>
      </c>
      <c r="S8" s="128">
        <v>2.8000000000000001E-2</v>
      </c>
      <c r="T8" s="128">
        <v>2.9000000000000001E-2</v>
      </c>
      <c r="U8" s="128">
        <v>0.03</v>
      </c>
    </row>
    <row r="9" spans="2:21" x14ac:dyDescent="0.3">
      <c r="B9" s="22" t="s">
        <v>143</v>
      </c>
      <c r="C9" s="128">
        <v>8.1000000000000003E-2</v>
      </c>
      <c r="D9" s="128">
        <v>7.4999999999999997E-2</v>
      </c>
      <c r="E9" s="128">
        <v>8.6999999999999994E-2</v>
      </c>
      <c r="F9" s="128">
        <v>9.8000000000000004E-2</v>
      </c>
      <c r="G9" s="128">
        <v>9.4E-2</v>
      </c>
      <c r="H9" s="128">
        <v>9.5000000000000001E-2</v>
      </c>
      <c r="I9" s="128">
        <v>8.6999999999999994E-2</v>
      </c>
      <c r="J9" s="128">
        <v>0.10299999999999999</v>
      </c>
      <c r="K9" s="128">
        <v>9.4E-2</v>
      </c>
      <c r="L9" s="128">
        <v>0.105</v>
      </c>
      <c r="M9" s="128">
        <v>0.113</v>
      </c>
      <c r="N9" s="128">
        <v>0.11799999999999999</v>
      </c>
      <c r="O9" s="128">
        <v>0.112</v>
      </c>
      <c r="P9" s="128">
        <v>0.11600000000000001</v>
      </c>
      <c r="Q9" s="128">
        <v>0.115</v>
      </c>
      <c r="R9" s="128">
        <v>0.14299999999999999</v>
      </c>
      <c r="S9" s="128">
        <v>0.14499999999999999</v>
      </c>
      <c r="T9" s="128">
        <v>0.13400000000000001</v>
      </c>
      <c r="U9" s="128">
        <v>0.123</v>
      </c>
    </row>
    <row r="10" spans="2:21" x14ac:dyDescent="0.3">
      <c r="B10" s="22" t="s">
        <v>145</v>
      </c>
      <c r="C10" s="128">
        <v>4.2999999999999997E-2</v>
      </c>
      <c r="D10" s="128">
        <v>5.5E-2</v>
      </c>
      <c r="E10" s="128">
        <v>5.3999999999999999E-2</v>
      </c>
      <c r="F10" s="128">
        <v>5.1999999999999998E-2</v>
      </c>
      <c r="G10" s="128">
        <v>4.8000000000000001E-2</v>
      </c>
      <c r="H10" s="128">
        <v>5.2999999999999999E-2</v>
      </c>
      <c r="I10" s="128">
        <v>5.0999999999999997E-2</v>
      </c>
      <c r="J10" s="128">
        <v>6.2E-2</v>
      </c>
      <c r="K10" s="128">
        <v>6.2E-2</v>
      </c>
      <c r="L10" s="128">
        <v>5.8999999999999997E-2</v>
      </c>
      <c r="M10" s="128">
        <v>6.2E-2</v>
      </c>
      <c r="N10" s="128">
        <v>5.8000000000000003E-2</v>
      </c>
      <c r="O10" s="128">
        <v>5.5E-2</v>
      </c>
      <c r="P10" s="128">
        <v>4.9000000000000002E-2</v>
      </c>
      <c r="Q10" s="128">
        <v>5.2999999999999999E-2</v>
      </c>
      <c r="R10" s="128">
        <v>5.5E-2</v>
      </c>
      <c r="S10" s="128">
        <v>5.8000000000000003E-2</v>
      </c>
      <c r="T10" s="128">
        <v>6.3E-2</v>
      </c>
      <c r="U10" s="128">
        <v>5.8999999999999997E-2</v>
      </c>
    </row>
    <row r="11" spans="2:21" x14ac:dyDescent="0.3">
      <c r="B11" s="22" t="s">
        <v>150</v>
      </c>
      <c r="C11" s="128">
        <v>8.2000000000000003E-2</v>
      </c>
      <c r="D11" s="128">
        <v>8.6999999999999994E-2</v>
      </c>
      <c r="E11" s="128">
        <v>8.2000000000000003E-2</v>
      </c>
      <c r="F11" s="128">
        <v>7.9000000000000001E-2</v>
      </c>
      <c r="G11" s="128">
        <v>7.0999999999999994E-2</v>
      </c>
      <c r="H11" s="128">
        <v>6.8000000000000005E-2</v>
      </c>
      <c r="I11" s="128">
        <v>5.6000000000000001E-2</v>
      </c>
      <c r="J11" s="128">
        <v>7.0999999999999994E-2</v>
      </c>
      <c r="K11" s="128">
        <v>6.4000000000000001E-2</v>
      </c>
      <c r="L11" s="128">
        <v>6.7000000000000004E-2</v>
      </c>
      <c r="M11" s="128">
        <v>5.1999999999999998E-2</v>
      </c>
      <c r="N11" s="128">
        <v>5.1999999999999998E-2</v>
      </c>
      <c r="O11" s="128">
        <v>4.9000000000000002E-2</v>
      </c>
      <c r="P11" s="128">
        <v>4.7E-2</v>
      </c>
      <c r="Q11" s="128">
        <v>4.2000000000000003E-2</v>
      </c>
      <c r="R11" s="128">
        <v>4.2000000000000003E-2</v>
      </c>
      <c r="S11" s="128">
        <v>5.7000000000000002E-2</v>
      </c>
      <c r="T11" s="128">
        <v>0.06</v>
      </c>
      <c r="U11" s="128">
        <v>5.3999999999999999E-2</v>
      </c>
    </row>
    <row r="12" spans="2:21" x14ac:dyDescent="0.3">
      <c r="B12" s="22" t="s">
        <v>149</v>
      </c>
      <c r="C12" s="128">
        <v>4.1000000000000002E-2</v>
      </c>
      <c r="D12" s="128">
        <v>4.1000000000000002E-2</v>
      </c>
      <c r="E12" s="128">
        <v>3.9E-2</v>
      </c>
      <c r="F12" s="128">
        <v>3.5999999999999997E-2</v>
      </c>
      <c r="G12" s="128">
        <v>3.5999999999999997E-2</v>
      </c>
      <c r="H12" s="128">
        <v>3.5999999999999997E-2</v>
      </c>
      <c r="I12" s="128">
        <v>3.2000000000000001E-2</v>
      </c>
      <c r="J12" s="128">
        <v>3.9E-2</v>
      </c>
      <c r="K12" s="128">
        <v>0.04</v>
      </c>
      <c r="L12" s="128">
        <v>3.6999999999999998E-2</v>
      </c>
      <c r="M12" s="128">
        <v>3.9E-2</v>
      </c>
      <c r="N12" s="128">
        <v>0.03</v>
      </c>
      <c r="O12" s="128">
        <v>2.9000000000000001E-2</v>
      </c>
      <c r="P12" s="128">
        <v>2.5000000000000001E-2</v>
      </c>
      <c r="Q12" s="128">
        <v>3.3000000000000002E-2</v>
      </c>
      <c r="R12" s="128">
        <v>2.8000000000000001E-2</v>
      </c>
      <c r="S12" s="128">
        <v>2.7E-2</v>
      </c>
      <c r="T12" s="128">
        <v>3.5000000000000003E-2</v>
      </c>
      <c r="U12" s="128">
        <v>0.03</v>
      </c>
    </row>
    <row r="13" spans="2:21" x14ac:dyDescent="0.3">
      <c r="B13" s="22" t="s">
        <v>142</v>
      </c>
      <c r="C13" s="128">
        <v>8.3000000000000004E-2</v>
      </c>
      <c r="D13" s="128">
        <v>8.8999999999999996E-2</v>
      </c>
      <c r="E13" s="128">
        <v>8.8999999999999996E-2</v>
      </c>
      <c r="F13" s="128">
        <v>9.4E-2</v>
      </c>
      <c r="G13" s="128">
        <v>8.6999999999999994E-2</v>
      </c>
      <c r="H13" s="128">
        <v>8.3000000000000004E-2</v>
      </c>
      <c r="I13" s="128">
        <v>8.5999999999999993E-2</v>
      </c>
      <c r="J13" s="128">
        <v>0.11</v>
      </c>
      <c r="K13" s="128">
        <v>0.121</v>
      </c>
      <c r="L13" s="128">
        <v>0.11700000000000001</v>
      </c>
      <c r="M13" s="128">
        <v>0.154</v>
      </c>
      <c r="N13" s="128">
        <v>0.157</v>
      </c>
      <c r="O13" s="128">
        <v>0.153</v>
      </c>
      <c r="P13" s="128">
        <v>0.151</v>
      </c>
      <c r="Q13" s="128">
        <v>0.16400000000000001</v>
      </c>
      <c r="R13" s="128">
        <v>0.19800000000000001</v>
      </c>
      <c r="S13" s="128">
        <v>0.19400000000000001</v>
      </c>
      <c r="T13" s="128">
        <v>0.17299999999999999</v>
      </c>
      <c r="U13" s="128">
        <v>0.17</v>
      </c>
    </row>
    <row r="14" spans="2:21" x14ac:dyDescent="0.3">
      <c r="B14" s="22" t="s">
        <v>144</v>
      </c>
      <c r="C14" s="128">
        <v>0.159</v>
      </c>
      <c r="D14" s="128">
        <v>0.14799999999999999</v>
      </c>
      <c r="E14" s="128">
        <v>0.152</v>
      </c>
      <c r="F14" s="128">
        <v>0.16500000000000001</v>
      </c>
      <c r="G14" s="128">
        <v>0.14399999999999999</v>
      </c>
      <c r="H14" s="128">
        <v>0.13700000000000001</v>
      </c>
      <c r="I14" s="128">
        <v>0.12</v>
      </c>
      <c r="J14" s="128">
        <v>0.14499999999999999</v>
      </c>
      <c r="K14" s="128">
        <v>0.14000000000000001</v>
      </c>
      <c r="L14" s="128">
        <v>0.13</v>
      </c>
      <c r="M14" s="128">
        <v>0.151</v>
      </c>
      <c r="N14" s="128">
        <v>0.14699999999999999</v>
      </c>
      <c r="O14" s="128">
        <v>0.14499999999999999</v>
      </c>
      <c r="P14" s="128">
        <v>0.153</v>
      </c>
      <c r="Q14" s="128">
        <v>0.156</v>
      </c>
      <c r="R14" s="128">
        <v>0.17100000000000001</v>
      </c>
      <c r="S14" s="128">
        <v>0.17199999999999999</v>
      </c>
      <c r="T14" s="128">
        <v>0.17100000000000001</v>
      </c>
      <c r="U14" s="128">
        <v>0.191</v>
      </c>
    </row>
    <row r="15" spans="2:21" x14ac:dyDescent="0.3">
      <c r="B15" s="22" t="s">
        <v>151</v>
      </c>
      <c r="C15" s="128">
        <v>9.1999999999999998E-2</v>
      </c>
      <c r="D15" s="128">
        <v>8.3000000000000004E-2</v>
      </c>
      <c r="E15" s="128">
        <v>9.0999999999999998E-2</v>
      </c>
      <c r="F15" s="128">
        <v>8.4000000000000005E-2</v>
      </c>
      <c r="G15" s="128">
        <v>7.9000000000000001E-2</v>
      </c>
      <c r="H15" s="128">
        <v>6.9000000000000006E-2</v>
      </c>
      <c r="I15" s="128">
        <v>5.8000000000000003E-2</v>
      </c>
      <c r="J15" s="128">
        <v>6.8000000000000005E-2</v>
      </c>
      <c r="K15" s="128">
        <v>6.4000000000000001E-2</v>
      </c>
      <c r="L15" s="128">
        <v>0.06</v>
      </c>
      <c r="M15" s="128">
        <v>4.9000000000000002E-2</v>
      </c>
      <c r="N15" s="128">
        <v>4.7E-2</v>
      </c>
      <c r="O15" s="128">
        <v>4.5999999999999999E-2</v>
      </c>
      <c r="P15" s="128">
        <v>4.2999999999999997E-2</v>
      </c>
      <c r="Q15" s="128">
        <v>4.2000000000000003E-2</v>
      </c>
      <c r="R15" s="128">
        <v>0.05</v>
      </c>
      <c r="S15" s="128">
        <v>5.8999999999999997E-2</v>
      </c>
      <c r="T15" s="128">
        <v>5.8000000000000003E-2</v>
      </c>
      <c r="U15" s="128">
        <v>5.2999999999999999E-2</v>
      </c>
    </row>
    <row r="18" spans="2:2" x14ac:dyDescent="0.3">
      <c r="B18" s="107" t="s">
        <v>77</v>
      </c>
    </row>
    <row r="19" spans="2:2" x14ac:dyDescent="0.3">
      <c r="B19" s="106" t="s">
        <v>692</v>
      </c>
    </row>
    <row r="20" spans="2:2" x14ac:dyDescent="0.3">
      <c r="B20" s="20" t="s">
        <v>688</v>
      </c>
    </row>
    <row r="21" spans="2:2" x14ac:dyDescent="0.3">
      <c r="B21" s="20" t="s">
        <v>690</v>
      </c>
    </row>
    <row r="22" spans="2:2" x14ac:dyDescent="0.3">
      <c r="B22" s="20" t="s">
        <v>691</v>
      </c>
    </row>
    <row r="23" spans="2:2" x14ac:dyDescent="0.3">
      <c r="B23" s="20" t="s">
        <v>689</v>
      </c>
    </row>
  </sheetData>
  <hyperlinks>
    <hyperlink ref="B19" r:id="rId1" xr:uid="{B482B9D6-4F48-46DB-99E3-4F840E619AE3}"/>
  </hyperlinks>
  <pageMargins left="0.7" right="0.7" top="0.75" bottom="0.75" header="0.3" footer="0.3"/>
  <ignoredErrors>
    <ignoredError sqref="C5:U5"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C5B20-B0B3-41C0-A917-789B3404D01F}">
  <dimension ref="B2:F31"/>
  <sheetViews>
    <sheetView zoomScaleNormal="100" workbookViewId="0">
      <selection activeCell="B2" sqref="B2"/>
    </sheetView>
  </sheetViews>
  <sheetFormatPr defaultColWidth="9.109375" defaultRowHeight="15.6" x14ac:dyDescent="0.3"/>
  <cols>
    <col min="1" max="1" width="9.109375" style="23"/>
    <col min="2" max="2" width="15.5546875" style="25" customWidth="1"/>
    <col min="3" max="6" width="15.6640625" style="23" customWidth="1"/>
    <col min="7" max="16384" width="9.109375" style="23"/>
  </cols>
  <sheetData>
    <row r="2" spans="2:6" x14ac:dyDescent="0.3">
      <c r="B2" s="35" t="s">
        <v>698</v>
      </c>
    </row>
    <row r="4" spans="2:6" x14ac:dyDescent="0.3">
      <c r="B4" s="129" t="s">
        <v>74</v>
      </c>
      <c r="C4" s="129" t="s">
        <v>694</v>
      </c>
      <c r="D4" s="129" t="s">
        <v>695</v>
      </c>
      <c r="E4" s="129" t="s">
        <v>696</v>
      </c>
      <c r="F4" s="129" t="s">
        <v>697</v>
      </c>
    </row>
    <row r="5" spans="2:6" x14ac:dyDescent="0.3">
      <c r="B5" s="130">
        <v>2005</v>
      </c>
      <c r="C5" s="26">
        <v>0.34600000000000003</v>
      </c>
      <c r="D5" s="26">
        <v>0.26500000000000001</v>
      </c>
      <c r="E5" s="26">
        <v>0.58299999999999996</v>
      </c>
      <c r="F5" s="26">
        <v>0.48499999999999999</v>
      </c>
    </row>
    <row r="6" spans="2:6" x14ac:dyDescent="0.3">
      <c r="B6" s="130">
        <v>2006</v>
      </c>
      <c r="C6" s="26">
        <v>0.38</v>
      </c>
      <c r="D6" s="26">
        <v>0.26500000000000001</v>
      </c>
      <c r="E6" s="26">
        <v>0.59799999999999998</v>
      </c>
      <c r="F6" s="26">
        <v>0.50700000000000001</v>
      </c>
    </row>
    <row r="7" spans="2:6" x14ac:dyDescent="0.3">
      <c r="B7" s="130">
        <v>2007</v>
      </c>
      <c r="C7" s="26">
        <v>0.33899999999999997</v>
      </c>
      <c r="D7" s="26">
        <v>0.25600000000000001</v>
      </c>
      <c r="E7" s="26">
        <v>0.622</v>
      </c>
      <c r="F7" s="26">
        <v>0.48200000000000004</v>
      </c>
    </row>
    <row r="8" spans="2:6" x14ac:dyDescent="0.3">
      <c r="B8" s="130">
        <v>2008</v>
      </c>
      <c r="C8" s="26">
        <v>0.33799999999999997</v>
      </c>
      <c r="D8" s="26">
        <v>0.254</v>
      </c>
      <c r="E8" s="26">
        <v>0.60799999999999998</v>
      </c>
      <c r="F8" s="26">
        <v>0.499</v>
      </c>
    </row>
    <row r="9" spans="2:6" x14ac:dyDescent="0.3">
      <c r="B9" s="130">
        <v>2009</v>
      </c>
      <c r="C9" s="26">
        <v>0.34399999999999997</v>
      </c>
      <c r="D9" s="26">
        <v>0.26700000000000002</v>
      </c>
      <c r="E9" s="26">
        <v>0.61299999999999999</v>
      </c>
      <c r="F9" s="26">
        <v>0.505</v>
      </c>
    </row>
    <row r="10" spans="2:6" x14ac:dyDescent="0.3">
      <c r="B10" s="130">
        <v>2010</v>
      </c>
      <c r="C10" s="26">
        <v>0.30399999999999999</v>
      </c>
      <c r="D10" s="26">
        <v>0.24399999999999999</v>
      </c>
      <c r="E10" s="26">
        <v>0.59899999999999998</v>
      </c>
      <c r="F10" s="26">
        <v>0.51200000000000001</v>
      </c>
    </row>
    <row r="11" spans="2:6" x14ac:dyDescent="0.3">
      <c r="B11" s="130">
        <v>2011</v>
      </c>
      <c r="C11" s="26">
        <v>0.30199999999999999</v>
      </c>
      <c r="D11" s="26">
        <v>0.23300000000000001</v>
      </c>
      <c r="E11" s="26">
        <v>0.60699999999999998</v>
      </c>
      <c r="F11" s="26">
        <v>0.48200000000000004</v>
      </c>
    </row>
    <row r="12" spans="2:6" x14ac:dyDescent="0.3">
      <c r="B12" s="130">
        <v>2012</v>
      </c>
      <c r="C12" s="26">
        <v>0.32799999999999996</v>
      </c>
      <c r="D12" s="26">
        <v>0.255</v>
      </c>
      <c r="E12" s="26">
        <v>0.60899999999999999</v>
      </c>
      <c r="F12" s="26">
        <v>0.50900000000000001</v>
      </c>
    </row>
    <row r="13" spans="2:6" x14ac:dyDescent="0.3">
      <c r="B13" s="130">
        <v>2013</v>
      </c>
      <c r="C13" s="26">
        <v>0.33</v>
      </c>
      <c r="D13" s="26">
        <v>0.24399999999999999</v>
      </c>
      <c r="E13" s="26">
        <v>0.56100000000000005</v>
      </c>
      <c r="F13" s="26">
        <v>0.499</v>
      </c>
    </row>
    <row r="14" spans="2:6" x14ac:dyDescent="0.3">
      <c r="B14" s="130">
        <v>2014</v>
      </c>
      <c r="C14" s="26">
        <v>0.31900000000000001</v>
      </c>
      <c r="D14" s="26">
        <v>0.24</v>
      </c>
      <c r="E14" s="26">
        <v>0.62</v>
      </c>
      <c r="F14" s="26">
        <v>0.52400000000000002</v>
      </c>
    </row>
    <row r="15" spans="2:6" x14ac:dyDescent="0.3">
      <c r="B15" s="130">
        <v>2015</v>
      </c>
      <c r="C15" s="26">
        <v>0.30199999999999999</v>
      </c>
      <c r="D15" s="26">
        <v>0.214</v>
      </c>
      <c r="E15" s="26">
        <v>0.61899999999999999</v>
      </c>
      <c r="F15" s="26">
        <v>0.54</v>
      </c>
    </row>
    <row r="16" spans="2:6" x14ac:dyDescent="0.3">
      <c r="B16" s="130">
        <v>2016</v>
      </c>
      <c r="C16" s="26">
        <v>0.29899999999999999</v>
      </c>
      <c r="D16" s="26">
        <v>0.18</v>
      </c>
      <c r="E16" s="26">
        <v>0.61099999999999999</v>
      </c>
      <c r="F16" s="26">
        <v>0.53500000000000003</v>
      </c>
    </row>
    <row r="17" spans="2:6" x14ac:dyDescent="0.3">
      <c r="B17" s="130">
        <v>2017</v>
      </c>
      <c r="C17" s="26">
        <v>0.29600000000000004</v>
      </c>
      <c r="D17" s="26">
        <v>0.184</v>
      </c>
      <c r="E17" s="26">
        <v>0.621</v>
      </c>
      <c r="F17" s="26">
        <v>0.54799999999999993</v>
      </c>
    </row>
    <row r="18" spans="2:6" x14ac:dyDescent="0.3">
      <c r="B18" s="130">
        <v>2018</v>
      </c>
      <c r="C18" s="26">
        <v>0.26100000000000001</v>
      </c>
      <c r="D18" s="26">
        <v>0.19600000000000001</v>
      </c>
      <c r="E18" s="26">
        <v>0.64</v>
      </c>
      <c r="F18" s="26">
        <v>0.56600000000000006</v>
      </c>
    </row>
    <row r="19" spans="2:6" x14ac:dyDescent="0.3">
      <c r="B19" s="130">
        <v>2019</v>
      </c>
      <c r="C19" s="26">
        <v>0.19899999999999998</v>
      </c>
      <c r="D19" s="26">
        <v>0.161</v>
      </c>
      <c r="E19" s="26">
        <v>0.64500000000000002</v>
      </c>
      <c r="F19" s="26">
        <v>0.58599999999999997</v>
      </c>
    </row>
    <row r="20" spans="2:6" x14ac:dyDescent="0.3">
      <c r="B20" s="130">
        <v>2020</v>
      </c>
      <c r="C20" s="26">
        <v>0.19800000000000001</v>
      </c>
      <c r="D20" s="26">
        <v>0.155</v>
      </c>
      <c r="E20" s="26">
        <v>0.65900000000000003</v>
      </c>
      <c r="F20" s="26">
        <v>0.57700000000000007</v>
      </c>
    </row>
    <row r="21" spans="2:6" x14ac:dyDescent="0.3">
      <c r="B21" s="130">
        <v>2021</v>
      </c>
      <c r="C21" s="26">
        <v>0.23100000000000001</v>
      </c>
      <c r="D21" s="26">
        <v>0.17600000000000002</v>
      </c>
      <c r="E21" s="26">
        <v>0.66500000000000004</v>
      </c>
      <c r="F21" s="26">
        <v>0.59499999999999997</v>
      </c>
    </row>
    <row r="22" spans="2:6" x14ac:dyDescent="0.3">
      <c r="B22" s="130">
        <v>2022</v>
      </c>
      <c r="C22" s="26">
        <v>0.253</v>
      </c>
      <c r="D22" s="26">
        <v>0.14199999999999999</v>
      </c>
      <c r="E22" s="26">
        <v>0.65</v>
      </c>
      <c r="F22" s="26">
        <v>0.56399999999999995</v>
      </c>
    </row>
    <row r="23" spans="2:6" x14ac:dyDescent="0.3">
      <c r="B23" s="130">
        <v>2023</v>
      </c>
      <c r="C23" s="26">
        <v>0.26</v>
      </c>
      <c r="D23" s="26">
        <v>0.13300000000000001</v>
      </c>
      <c r="E23" s="26">
        <v>0.68299999999999994</v>
      </c>
      <c r="F23" s="26">
        <v>0.60799999999999998</v>
      </c>
    </row>
    <row r="25" spans="2:6" x14ac:dyDescent="0.3">
      <c r="B25" s="24" t="s">
        <v>703</v>
      </c>
    </row>
    <row r="26" spans="2:6" x14ac:dyDescent="0.3">
      <c r="B26" s="23" t="s">
        <v>699</v>
      </c>
    </row>
    <row r="27" spans="2:6" x14ac:dyDescent="0.3">
      <c r="B27" s="23" t="s">
        <v>700</v>
      </c>
    </row>
    <row r="28" spans="2:6" x14ac:dyDescent="0.3">
      <c r="B28" s="23"/>
    </row>
    <row r="29" spans="2:6" x14ac:dyDescent="0.3">
      <c r="B29" s="24" t="s">
        <v>77</v>
      </c>
    </row>
    <row r="30" spans="2:6" x14ac:dyDescent="0.3">
      <c r="B30" s="131" t="s">
        <v>701</v>
      </c>
    </row>
    <row r="31" spans="2:6" x14ac:dyDescent="0.3">
      <c r="B31" s="131" t="s">
        <v>702</v>
      </c>
    </row>
  </sheetData>
  <hyperlinks>
    <hyperlink ref="B30" r:id="rId1" xr:uid="{275CB166-63F5-4B6E-8E10-F0E16461B2FB}"/>
    <hyperlink ref="B31" r:id="rId2" xr:uid="{C5FD5DB2-345A-472D-8B0C-A2E4E0D5E911}"/>
  </hyperlinks>
  <pageMargins left="0.7" right="0.7" top="0.75" bottom="0.75" header="0.3" footer="0.3"/>
  <drawing r:id="rId3"/>
  <tableParts count="1">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F9B1F-7A2C-4D81-91B1-F4E6AB62B6CB}">
  <dimension ref="B2:E27"/>
  <sheetViews>
    <sheetView zoomScaleNormal="100" workbookViewId="0">
      <selection activeCell="B2" sqref="B2"/>
    </sheetView>
  </sheetViews>
  <sheetFormatPr defaultColWidth="9.109375" defaultRowHeight="14.4" x14ac:dyDescent="0.3"/>
  <cols>
    <col min="1" max="1" width="9.109375" style="20"/>
    <col min="2" max="2" width="11.88671875" style="22" customWidth="1"/>
    <col min="3" max="3" width="25.109375" style="20" customWidth="1"/>
    <col min="4" max="4" width="34.109375" style="20" customWidth="1"/>
    <col min="5" max="5" width="35.5546875" style="20" customWidth="1"/>
    <col min="6" max="16384" width="9.109375" style="20"/>
  </cols>
  <sheetData>
    <row r="2" spans="2:5" ht="15.6" x14ac:dyDescent="0.3">
      <c r="B2" s="35" t="s">
        <v>709</v>
      </c>
    </row>
    <row r="5" spans="2:5" x14ac:dyDescent="0.3">
      <c r="B5" s="75" t="s">
        <v>704</v>
      </c>
      <c r="C5" s="75" t="s">
        <v>705</v>
      </c>
      <c r="D5" s="75" t="s">
        <v>706</v>
      </c>
      <c r="E5" s="75" t="s">
        <v>707</v>
      </c>
    </row>
    <row r="6" spans="2:5" x14ac:dyDescent="0.3">
      <c r="B6" s="66">
        <v>2005</v>
      </c>
      <c r="C6" s="105"/>
      <c r="D6" s="105">
        <v>0.60099999999999998</v>
      </c>
      <c r="E6" s="105">
        <v>0.308</v>
      </c>
    </row>
    <row r="7" spans="2:5" x14ac:dyDescent="0.3">
      <c r="B7" s="66">
        <v>2006</v>
      </c>
      <c r="C7" s="105"/>
      <c r="D7" s="105">
        <v>0.52</v>
      </c>
      <c r="E7" s="105">
        <v>0.32700000000000001</v>
      </c>
    </row>
    <row r="8" spans="2:5" x14ac:dyDescent="0.3">
      <c r="B8" s="66">
        <v>2007</v>
      </c>
      <c r="C8" s="105">
        <v>0.23199999999999998</v>
      </c>
      <c r="D8" s="105">
        <v>0.47299999999999998</v>
      </c>
      <c r="E8" s="105">
        <v>0.3</v>
      </c>
    </row>
    <row r="9" spans="2:5" x14ac:dyDescent="0.3">
      <c r="B9" s="66">
        <v>2008</v>
      </c>
      <c r="C9" s="105">
        <v>0.248</v>
      </c>
      <c r="D9" s="105">
        <v>0.45899999999999996</v>
      </c>
      <c r="E9" s="105">
        <v>0.29799999999999999</v>
      </c>
    </row>
    <row r="10" spans="2:5" x14ac:dyDescent="0.3">
      <c r="B10" s="66">
        <v>2009</v>
      </c>
      <c r="C10" s="105">
        <v>0.20800000000000002</v>
      </c>
      <c r="D10" s="105">
        <v>0.45100000000000001</v>
      </c>
      <c r="E10" s="105">
        <v>0.308</v>
      </c>
    </row>
    <row r="11" spans="2:5" x14ac:dyDescent="0.3">
      <c r="B11" s="66">
        <v>2010</v>
      </c>
      <c r="C11" s="105">
        <v>0.23199999999999998</v>
      </c>
      <c r="D11" s="105">
        <v>0.45100000000000001</v>
      </c>
      <c r="E11" s="105">
        <v>0.27600000000000002</v>
      </c>
    </row>
    <row r="12" spans="2:5" x14ac:dyDescent="0.3">
      <c r="B12" s="66">
        <v>2011</v>
      </c>
      <c r="C12" s="105">
        <v>0.25700000000000001</v>
      </c>
      <c r="D12" s="105">
        <v>0.43700000000000006</v>
      </c>
      <c r="E12" s="105">
        <v>0.27</v>
      </c>
    </row>
    <row r="13" spans="2:5" x14ac:dyDescent="0.3">
      <c r="B13" s="66">
        <v>2012</v>
      </c>
      <c r="C13" s="105">
        <v>0.26500000000000001</v>
      </c>
      <c r="D13" s="105">
        <v>0.44799999999999995</v>
      </c>
      <c r="E13" s="105">
        <v>0.29499999999999998</v>
      </c>
    </row>
    <row r="14" spans="2:5" x14ac:dyDescent="0.3">
      <c r="B14" s="66">
        <v>2013</v>
      </c>
      <c r="C14" s="105">
        <v>0.2</v>
      </c>
      <c r="D14" s="105">
        <v>0.441</v>
      </c>
      <c r="E14" s="105">
        <v>0.28999999999999998</v>
      </c>
    </row>
    <row r="15" spans="2:5" x14ac:dyDescent="0.3">
      <c r="B15" s="66">
        <v>2014</v>
      </c>
      <c r="C15" s="105">
        <v>0.215</v>
      </c>
      <c r="D15" s="105">
        <v>0.41499999999999998</v>
      </c>
      <c r="E15" s="105">
        <v>0.28199999999999997</v>
      </c>
    </row>
    <row r="16" spans="2:5" x14ac:dyDescent="0.3">
      <c r="B16" s="66">
        <v>2015</v>
      </c>
      <c r="C16" s="105">
        <v>0.22</v>
      </c>
      <c r="D16" s="105">
        <v>0.43</v>
      </c>
      <c r="E16" s="105">
        <v>0.26</v>
      </c>
    </row>
    <row r="17" spans="2:5" x14ac:dyDescent="0.3">
      <c r="B17" s="66">
        <v>2016</v>
      </c>
      <c r="C17" s="105">
        <v>0.21899999999999997</v>
      </c>
      <c r="D17" s="105">
        <v>0.44</v>
      </c>
      <c r="E17" s="105">
        <v>0.24199999999999999</v>
      </c>
    </row>
    <row r="18" spans="2:5" x14ac:dyDescent="0.3">
      <c r="B18" s="66">
        <v>2017</v>
      </c>
      <c r="C18" s="105">
        <v>0.214</v>
      </c>
      <c r="D18" s="105">
        <v>0.44900000000000001</v>
      </c>
      <c r="E18" s="105">
        <v>0.24199999999999999</v>
      </c>
    </row>
    <row r="19" spans="2:5" x14ac:dyDescent="0.3">
      <c r="B19" s="66">
        <v>2018</v>
      </c>
      <c r="C19" s="105">
        <v>0.24</v>
      </c>
      <c r="D19" s="105">
        <v>0.47200000000000003</v>
      </c>
      <c r="E19" s="105">
        <v>0.23</v>
      </c>
    </row>
    <row r="20" spans="2:5" x14ac:dyDescent="0.3">
      <c r="B20" s="66">
        <v>2019</v>
      </c>
      <c r="C20" s="105">
        <v>0.23</v>
      </c>
      <c r="D20" s="105">
        <v>0.51800000000000002</v>
      </c>
      <c r="E20" s="105">
        <v>0.18100000000000002</v>
      </c>
    </row>
    <row r="21" spans="2:5" x14ac:dyDescent="0.3">
      <c r="B21" s="66">
        <v>2020</v>
      </c>
      <c r="C21" s="105">
        <v>0.193</v>
      </c>
      <c r="D21" s="105">
        <v>0.56899999999999995</v>
      </c>
      <c r="E21" s="105">
        <v>0.17800000000000002</v>
      </c>
    </row>
    <row r="22" spans="2:5" x14ac:dyDescent="0.3">
      <c r="B22" s="66">
        <v>2021</v>
      </c>
      <c r="C22" s="105">
        <v>0.23</v>
      </c>
      <c r="D22" s="105">
        <v>0.58799999999999997</v>
      </c>
      <c r="E22" s="105">
        <v>0.20499999999999999</v>
      </c>
    </row>
    <row r="23" spans="2:5" x14ac:dyDescent="0.3">
      <c r="B23" s="66">
        <v>2022</v>
      </c>
      <c r="C23" s="105">
        <v>0.23300000000000001</v>
      </c>
      <c r="D23" s="105">
        <v>0.57399999999999995</v>
      </c>
      <c r="E23" s="105">
        <v>0.2</v>
      </c>
    </row>
    <row r="24" spans="2:5" x14ac:dyDescent="0.3">
      <c r="B24" s="66">
        <v>2023</v>
      </c>
      <c r="C24" s="105">
        <v>0.23499999999999999</v>
      </c>
      <c r="D24" s="105">
        <v>0.56000000000000005</v>
      </c>
      <c r="E24" s="105">
        <v>0.19800000000000001</v>
      </c>
    </row>
    <row r="26" spans="2:5" x14ac:dyDescent="0.3">
      <c r="B26" s="107" t="s">
        <v>77</v>
      </c>
    </row>
    <row r="27" spans="2:5" x14ac:dyDescent="0.3">
      <c r="B27" s="106" t="s">
        <v>708</v>
      </c>
    </row>
  </sheetData>
  <hyperlinks>
    <hyperlink ref="B27" r:id="rId1" xr:uid="{5E4FCC10-E6C9-4691-A86B-39AEBABE72CA}"/>
  </hyperlinks>
  <pageMargins left="0.7" right="0.7" top="0.75" bottom="0.75" header="0.3" footer="0.3"/>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FFB9B-F0E2-43D9-AAD7-91242FD2D2F7}">
  <dimension ref="B2:E15"/>
  <sheetViews>
    <sheetView zoomScaleNormal="100" workbookViewId="0">
      <selection activeCell="B2" sqref="B2"/>
    </sheetView>
  </sheetViews>
  <sheetFormatPr defaultColWidth="9.109375" defaultRowHeight="14.4" x14ac:dyDescent="0.3"/>
  <cols>
    <col min="1" max="1" width="9.109375" style="20"/>
    <col min="2" max="2" width="13.5546875" style="22" customWidth="1"/>
    <col min="3" max="5" width="18.6640625" style="20" customWidth="1"/>
    <col min="6" max="16384" width="9.109375" style="20"/>
  </cols>
  <sheetData>
    <row r="2" spans="2:5" ht="15.6" x14ac:dyDescent="0.3">
      <c r="B2" s="35" t="s">
        <v>760</v>
      </c>
    </row>
    <row r="4" spans="2:5" ht="15" thickBot="1" x14ac:dyDescent="0.35"/>
    <row r="5" spans="2:5" x14ac:dyDescent="0.3">
      <c r="B5" s="50"/>
      <c r="C5" s="51" t="s">
        <v>757</v>
      </c>
      <c r="D5" s="51"/>
      <c r="E5" s="52"/>
    </row>
    <row r="6" spans="2:5" x14ac:dyDescent="0.3">
      <c r="B6" s="53" t="s">
        <v>751</v>
      </c>
      <c r="C6" s="150" t="s">
        <v>758</v>
      </c>
      <c r="D6" s="150" t="s">
        <v>759</v>
      </c>
      <c r="E6" s="151" t="s">
        <v>76</v>
      </c>
    </row>
    <row r="7" spans="2:5" x14ac:dyDescent="0.3">
      <c r="B7" s="149" t="s">
        <v>752</v>
      </c>
      <c r="C7" s="152">
        <v>0.91</v>
      </c>
      <c r="D7" s="152">
        <v>0.9</v>
      </c>
      <c r="E7" s="153">
        <v>0.90500000000000003</v>
      </c>
    </row>
    <row r="8" spans="2:5" x14ac:dyDescent="0.3">
      <c r="B8" s="149" t="s">
        <v>753</v>
      </c>
      <c r="C8" s="152">
        <v>0.88</v>
      </c>
      <c r="D8" s="152">
        <v>0.87</v>
      </c>
      <c r="E8" s="153">
        <v>0.875</v>
      </c>
    </row>
    <row r="9" spans="2:5" x14ac:dyDescent="0.3">
      <c r="B9" s="149" t="s">
        <v>754</v>
      </c>
      <c r="C9" s="152">
        <v>0.88</v>
      </c>
      <c r="D9" s="152">
        <v>0.87</v>
      </c>
      <c r="E9" s="153">
        <v>0.875</v>
      </c>
    </row>
    <row r="10" spans="2:5" ht="15" thickBot="1" x14ac:dyDescent="0.35">
      <c r="B10" s="56" t="s">
        <v>755</v>
      </c>
      <c r="C10" s="154">
        <v>0.78</v>
      </c>
      <c r="D10" s="154">
        <v>0.8</v>
      </c>
      <c r="E10" s="155">
        <v>0.79</v>
      </c>
    </row>
    <row r="14" spans="2:5" x14ac:dyDescent="0.3">
      <c r="B14" s="22" t="s">
        <v>77</v>
      </c>
    </row>
    <row r="15" spans="2:5" x14ac:dyDescent="0.3">
      <c r="B15" s="106" t="s">
        <v>756</v>
      </c>
    </row>
  </sheetData>
  <hyperlinks>
    <hyperlink ref="B15" r:id="rId1" xr:uid="{34ABED85-C71D-47DF-86AD-0B27762F357D}"/>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1791E-BDAD-4126-8E31-F3720AF9C536}">
  <dimension ref="B2:O937"/>
  <sheetViews>
    <sheetView zoomScaleNormal="100" workbookViewId="0">
      <selection activeCell="B2" sqref="B2"/>
    </sheetView>
  </sheetViews>
  <sheetFormatPr defaultColWidth="9.109375" defaultRowHeight="14.4" x14ac:dyDescent="0.3"/>
  <cols>
    <col min="1" max="1" width="9.109375" style="20"/>
    <col min="2" max="2" width="31.33203125" style="22" customWidth="1"/>
    <col min="3" max="6" width="12.6640625" style="20" customWidth="1"/>
    <col min="7" max="7" width="25.33203125" style="20" customWidth="1"/>
    <col min="8" max="10" width="11" style="20" customWidth="1"/>
    <col min="11" max="11" width="25" style="20" customWidth="1"/>
    <col min="12" max="14" width="12" style="20" customWidth="1"/>
    <col min="15" max="15" width="11.109375" style="20" customWidth="1"/>
    <col min="16" max="16384" width="9.109375" style="20"/>
  </cols>
  <sheetData>
    <row r="2" spans="2:15" ht="15.6" x14ac:dyDescent="0.3">
      <c r="B2" s="35" t="s">
        <v>3494</v>
      </c>
    </row>
    <row r="3" spans="2:15" ht="15.6" x14ac:dyDescent="0.3">
      <c r="B3" s="35"/>
    </row>
    <row r="4" spans="2:15" ht="15.6" x14ac:dyDescent="0.3">
      <c r="B4" s="24" t="s">
        <v>77</v>
      </c>
    </row>
    <row r="5" spans="2:15" x14ac:dyDescent="0.3">
      <c r="B5" s="34" t="s">
        <v>3485</v>
      </c>
    </row>
    <row r="6" spans="2:15" x14ac:dyDescent="0.3">
      <c r="B6" s="106" t="s">
        <v>344</v>
      </c>
    </row>
    <row r="7" spans="2:15" ht="15" thickBot="1" x14ac:dyDescent="0.35"/>
    <row r="8" spans="2:15" ht="15" thickBot="1" x14ac:dyDescent="0.35">
      <c r="B8" s="188" t="s">
        <v>3473</v>
      </c>
      <c r="C8" s="189"/>
      <c r="D8" s="189"/>
      <c r="E8" s="189"/>
      <c r="F8" s="190"/>
      <c r="G8" s="189" t="s">
        <v>53</v>
      </c>
      <c r="H8" s="189"/>
      <c r="I8" s="189"/>
      <c r="J8" s="189"/>
      <c r="K8" s="188" t="s">
        <v>3474</v>
      </c>
      <c r="L8" s="189"/>
      <c r="M8" s="189"/>
      <c r="N8" s="189"/>
      <c r="O8" s="190"/>
    </row>
    <row r="9" spans="2:15" x14ac:dyDescent="0.3">
      <c r="B9" s="136" t="s">
        <v>3482</v>
      </c>
      <c r="C9" s="66" t="s">
        <v>770</v>
      </c>
      <c r="D9" s="66" t="s">
        <v>802</v>
      </c>
      <c r="E9" s="66" t="s">
        <v>847</v>
      </c>
      <c r="F9" s="157" t="s">
        <v>119</v>
      </c>
      <c r="G9" s="66" t="s">
        <v>3483</v>
      </c>
      <c r="H9" s="66" t="s">
        <v>3475</v>
      </c>
      <c r="I9" s="66" t="s">
        <v>3476</v>
      </c>
      <c r="J9" s="66" t="s">
        <v>3477</v>
      </c>
      <c r="K9" s="108" t="s">
        <v>3484</v>
      </c>
      <c r="L9" s="135" t="s">
        <v>3478</v>
      </c>
      <c r="M9" s="135" t="s">
        <v>3479</v>
      </c>
      <c r="N9" s="135" t="s">
        <v>3480</v>
      </c>
      <c r="O9" s="109" t="s">
        <v>3481</v>
      </c>
    </row>
    <row r="10" spans="2:15" x14ac:dyDescent="0.3">
      <c r="B10" s="136" t="s">
        <v>78</v>
      </c>
      <c r="C10" s="156">
        <v>68815.5</v>
      </c>
      <c r="D10" s="156">
        <v>105046</v>
      </c>
      <c r="E10" s="156">
        <v>72996</v>
      </c>
      <c r="F10" s="164">
        <v>246857.5</v>
      </c>
      <c r="G10" s="66" t="s">
        <v>78</v>
      </c>
      <c r="H10" s="67">
        <v>180924</v>
      </c>
      <c r="I10" s="67">
        <v>183822</v>
      </c>
      <c r="J10" s="67">
        <v>185901</v>
      </c>
      <c r="K10" s="136" t="s">
        <v>78</v>
      </c>
      <c r="L10" s="158">
        <f>C10/H10</f>
        <v>0.38035584002122436</v>
      </c>
      <c r="M10" s="158">
        <f t="shared" ref="M10:N25" si="0">D10/I10</f>
        <v>0.57145499450555426</v>
      </c>
      <c r="N10" s="158">
        <f t="shared" si="0"/>
        <v>0.39266060967934546</v>
      </c>
      <c r="O10" s="159">
        <f>SUM(L10:N10)/3</f>
        <v>0.44815714806870804</v>
      </c>
    </row>
    <row r="11" spans="2:15" x14ac:dyDescent="0.3">
      <c r="B11" s="136" t="s">
        <v>79</v>
      </c>
      <c r="C11" s="156">
        <v>133395.1</v>
      </c>
      <c r="D11" s="156">
        <v>165904.95000000001</v>
      </c>
      <c r="E11" s="156">
        <v>172794</v>
      </c>
      <c r="F11" s="164">
        <v>472094.05000000005</v>
      </c>
      <c r="G11" s="66" t="s">
        <v>79</v>
      </c>
      <c r="H11" s="67">
        <v>429836</v>
      </c>
      <c r="I11" s="67">
        <v>442445</v>
      </c>
      <c r="J11" s="67">
        <v>450524</v>
      </c>
      <c r="K11" s="136" t="s">
        <v>79</v>
      </c>
      <c r="L11" s="158">
        <f t="shared" ref="L11:N40" si="1">C11/H11</f>
        <v>0.31033952484203281</v>
      </c>
      <c r="M11" s="158">
        <f t="shared" si="0"/>
        <v>0.3749730474974291</v>
      </c>
      <c r="N11" s="158">
        <f t="shared" si="0"/>
        <v>0.38354005557972493</v>
      </c>
      <c r="O11" s="159">
        <f t="shared" ref="O11:O40" si="2">SUM(L11:N11)/3</f>
        <v>0.35628420930639565</v>
      </c>
    </row>
    <row r="12" spans="2:15" x14ac:dyDescent="0.3">
      <c r="B12" s="136" t="s">
        <v>81</v>
      </c>
      <c r="C12" s="156">
        <v>15000</v>
      </c>
      <c r="D12" s="156">
        <v>3711</v>
      </c>
      <c r="E12" s="156">
        <v>5000</v>
      </c>
      <c r="F12" s="164">
        <v>23711</v>
      </c>
      <c r="G12" s="66" t="s">
        <v>81</v>
      </c>
      <c r="H12" s="67">
        <v>42222</v>
      </c>
      <c r="I12" s="67">
        <v>43579</v>
      </c>
      <c r="J12" s="67">
        <v>44268</v>
      </c>
      <c r="K12" s="136" t="s">
        <v>81</v>
      </c>
      <c r="L12" s="158">
        <f t="shared" si="1"/>
        <v>0.35526502771067214</v>
      </c>
      <c r="M12" s="158">
        <f t="shared" si="0"/>
        <v>8.5155694256407899E-2</v>
      </c>
      <c r="N12" s="158">
        <f t="shared" si="0"/>
        <v>0.11294840516851902</v>
      </c>
      <c r="O12" s="159">
        <f t="shared" si="2"/>
        <v>0.18445637571186635</v>
      </c>
    </row>
    <row r="13" spans="2:15" x14ac:dyDescent="0.3">
      <c r="B13" s="136" t="s">
        <v>82</v>
      </c>
      <c r="C13" s="156">
        <v>48227</v>
      </c>
      <c r="D13" s="156">
        <v>69218</v>
      </c>
      <c r="E13" s="156">
        <v>68863.199999999997</v>
      </c>
      <c r="F13" s="164">
        <v>186308.2</v>
      </c>
      <c r="G13" s="66" t="s">
        <v>82</v>
      </c>
      <c r="H13" s="67">
        <v>137465</v>
      </c>
      <c r="I13" s="67">
        <v>146018</v>
      </c>
      <c r="J13" s="67">
        <v>150168</v>
      </c>
      <c r="K13" s="136" t="s">
        <v>82</v>
      </c>
      <c r="L13" s="158">
        <f t="shared" si="1"/>
        <v>0.35083112064889244</v>
      </c>
      <c r="M13" s="158">
        <f t="shared" si="0"/>
        <v>0.47403744743798709</v>
      </c>
      <c r="N13" s="158">
        <f t="shared" si="0"/>
        <v>0.45857439667572319</v>
      </c>
      <c r="O13" s="159">
        <f t="shared" si="2"/>
        <v>0.42781432158753424</v>
      </c>
    </row>
    <row r="14" spans="2:15" x14ac:dyDescent="0.3">
      <c r="B14" s="136" t="s">
        <v>83</v>
      </c>
      <c r="C14" s="156">
        <v>45768</v>
      </c>
      <c r="D14" s="156">
        <v>91672</v>
      </c>
      <c r="E14" s="156">
        <v>101330</v>
      </c>
      <c r="F14" s="164">
        <v>238770</v>
      </c>
      <c r="G14" s="66" t="s">
        <v>83</v>
      </c>
      <c r="H14" s="67">
        <v>183965</v>
      </c>
      <c r="I14" s="67">
        <v>187701</v>
      </c>
      <c r="J14" s="67">
        <v>189548</v>
      </c>
      <c r="K14" s="136" t="s">
        <v>83</v>
      </c>
      <c r="L14" s="158">
        <f t="shared" si="1"/>
        <v>0.24878645394504389</v>
      </c>
      <c r="M14" s="158">
        <f t="shared" si="0"/>
        <v>0.48839377520631216</v>
      </c>
      <c r="N14" s="158">
        <f t="shared" si="0"/>
        <v>0.53458754510730788</v>
      </c>
      <c r="O14" s="159">
        <f t="shared" si="2"/>
        <v>0.42392259141955463</v>
      </c>
    </row>
    <row r="15" spans="2:15" x14ac:dyDescent="0.3">
      <c r="B15" s="136" t="s">
        <v>84</v>
      </c>
      <c r="C15" s="156">
        <v>35278</v>
      </c>
      <c r="D15" s="156">
        <v>33431.54</v>
      </c>
      <c r="E15" s="156">
        <v>50000</v>
      </c>
      <c r="F15" s="164">
        <v>118709.54000000001</v>
      </c>
      <c r="G15" s="66" t="s">
        <v>84</v>
      </c>
      <c r="H15" s="67">
        <v>90840</v>
      </c>
      <c r="I15" s="67">
        <v>91209</v>
      </c>
      <c r="J15" s="67">
        <v>92381</v>
      </c>
      <c r="K15" s="136" t="s">
        <v>84</v>
      </c>
      <c r="L15" s="158">
        <f t="shared" si="1"/>
        <v>0.38835314839277851</v>
      </c>
      <c r="M15" s="158">
        <f t="shared" si="0"/>
        <v>0.36653773202205925</v>
      </c>
      <c r="N15" s="158">
        <f t="shared" si="0"/>
        <v>0.54123683441400283</v>
      </c>
      <c r="O15" s="159">
        <f t="shared" si="2"/>
        <v>0.43204257160961351</v>
      </c>
    </row>
    <row r="16" spans="2:15" x14ac:dyDescent="0.3">
      <c r="B16" s="136" t="s">
        <v>85</v>
      </c>
      <c r="C16" s="156">
        <v>117079</v>
      </c>
      <c r="D16" s="156">
        <v>165861.6</v>
      </c>
      <c r="E16" s="156">
        <v>167839.4</v>
      </c>
      <c r="F16" s="164">
        <v>450780</v>
      </c>
      <c r="G16" s="66" t="s">
        <v>85</v>
      </c>
      <c r="H16" s="67">
        <v>377520</v>
      </c>
      <c r="I16" s="67">
        <v>380921</v>
      </c>
      <c r="J16" s="67">
        <v>383680</v>
      </c>
      <c r="K16" s="136" t="s">
        <v>85</v>
      </c>
      <c r="L16" s="158">
        <f t="shared" si="1"/>
        <v>0.31012661580843398</v>
      </c>
      <c r="M16" s="158">
        <f t="shared" si="0"/>
        <v>0.43542256793403356</v>
      </c>
      <c r="N16" s="158">
        <f t="shared" si="0"/>
        <v>0.4374463094245204</v>
      </c>
      <c r="O16" s="159">
        <f t="shared" si="2"/>
        <v>0.39433183105566266</v>
      </c>
    </row>
    <row r="17" spans="2:15" x14ac:dyDescent="0.3">
      <c r="B17" s="136" t="s">
        <v>86</v>
      </c>
      <c r="C17" s="156">
        <v>88106</v>
      </c>
      <c r="D17" s="156">
        <v>135950</v>
      </c>
      <c r="E17" s="156">
        <v>110781</v>
      </c>
      <c r="F17" s="164">
        <v>334837</v>
      </c>
      <c r="G17" s="66" t="s">
        <v>86</v>
      </c>
      <c r="H17" s="67">
        <v>246475</v>
      </c>
      <c r="I17" s="67">
        <v>251791</v>
      </c>
      <c r="J17" s="67">
        <v>256326</v>
      </c>
      <c r="K17" s="136" t="s">
        <v>86</v>
      </c>
      <c r="L17" s="158">
        <f t="shared" si="1"/>
        <v>0.35746424586672076</v>
      </c>
      <c r="M17" s="158">
        <f t="shared" si="0"/>
        <v>0.53993192767017084</v>
      </c>
      <c r="N17" s="158">
        <f t="shared" si="0"/>
        <v>0.43218791694950959</v>
      </c>
      <c r="O17" s="159">
        <f t="shared" si="2"/>
        <v>0.44319469682880036</v>
      </c>
    </row>
    <row r="18" spans="2:15" x14ac:dyDescent="0.3">
      <c r="B18" s="136" t="s">
        <v>87</v>
      </c>
      <c r="C18" s="156">
        <v>29718</v>
      </c>
      <c r="D18" s="156">
        <v>105495.86</v>
      </c>
      <c r="E18" s="156">
        <v>88117</v>
      </c>
      <c r="F18" s="164">
        <v>223330.86</v>
      </c>
      <c r="G18" s="66" t="s">
        <v>87</v>
      </c>
      <c r="H18" s="67">
        <v>211829</v>
      </c>
      <c r="I18" s="67">
        <v>212615</v>
      </c>
      <c r="J18" s="67">
        <v>213483</v>
      </c>
      <c r="K18" s="136" t="s">
        <v>87</v>
      </c>
      <c r="L18" s="158">
        <f t="shared" si="1"/>
        <v>0.14029240566683504</v>
      </c>
      <c r="M18" s="158">
        <f t="shared" si="0"/>
        <v>0.4961825835430238</v>
      </c>
      <c r="N18" s="158">
        <f t="shared" si="0"/>
        <v>0.41275886136132617</v>
      </c>
      <c r="O18" s="159">
        <f t="shared" si="2"/>
        <v>0.34974461685706171</v>
      </c>
    </row>
    <row r="19" spans="2:15" x14ac:dyDescent="0.3">
      <c r="B19" s="136" t="s">
        <v>88</v>
      </c>
      <c r="C19" s="156">
        <v>58055</v>
      </c>
      <c r="D19" s="156">
        <v>93898.08</v>
      </c>
      <c r="E19" s="156">
        <v>86226</v>
      </c>
      <c r="F19" s="164">
        <v>238179.08000000002</v>
      </c>
      <c r="G19" s="66" t="s">
        <v>88</v>
      </c>
      <c r="H19" s="67">
        <v>156133</v>
      </c>
      <c r="I19" s="67">
        <v>159749</v>
      </c>
      <c r="J19" s="67">
        <v>161747</v>
      </c>
      <c r="K19" s="136" t="s">
        <v>88</v>
      </c>
      <c r="L19" s="158">
        <f t="shared" si="1"/>
        <v>0.37183042662345567</v>
      </c>
      <c r="M19" s="158">
        <f t="shared" si="0"/>
        <v>0.58778508785657502</v>
      </c>
      <c r="N19" s="158">
        <f t="shared" si="0"/>
        <v>0.53309180386653232</v>
      </c>
      <c r="O19" s="159">
        <f t="shared" si="2"/>
        <v>0.49756910611552102</v>
      </c>
    </row>
    <row r="20" spans="2:15" x14ac:dyDescent="0.3">
      <c r="B20" s="136" t="s">
        <v>89</v>
      </c>
      <c r="C20" s="156">
        <v>20257</v>
      </c>
      <c r="D20" s="156">
        <v>35947</v>
      </c>
      <c r="E20" s="156">
        <v>50000</v>
      </c>
      <c r="F20" s="164">
        <v>106204</v>
      </c>
      <c r="G20" s="66" t="s">
        <v>89</v>
      </c>
      <c r="H20" s="67">
        <v>68614</v>
      </c>
      <c r="I20" s="67">
        <v>69520</v>
      </c>
      <c r="J20" s="67">
        <v>70096</v>
      </c>
      <c r="K20" s="136" t="s">
        <v>89</v>
      </c>
      <c r="L20" s="158">
        <f t="shared" si="1"/>
        <v>0.29523129390503394</v>
      </c>
      <c r="M20" s="158">
        <f t="shared" si="0"/>
        <v>0.51707422324510932</v>
      </c>
      <c r="N20" s="158">
        <f t="shared" si="0"/>
        <v>0.71330746404930379</v>
      </c>
      <c r="O20" s="159">
        <f t="shared" si="2"/>
        <v>0.50853766039981563</v>
      </c>
    </row>
    <row r="21" spans="2:15" x14ac:dyDescent="0.3">
      <c r="B21" s="136" t="s">
        <v>90</v>
      </c>
      <c r="C21" s="156">
        <v>92130</v>
      </c>
      <c r="D21" s="156">
        <v>110412.5</v>
      </c>
      <c r="E21" s="156">
        <v>116854</v>
      </c>
      <c r="F21" s="164">
        <v>319396.5</v>
      </c>
      <c r="G21" s="66" t="s">
        <v>90</v>
      </c>
      <c r="H21" s="67">
        <v>153159</v>
      </c>
      <c r="I21" s="67">
        <v>153900</v>
      </c>
      <c r="J21" s="67">
        <v>154397</v>
      </c>
      <c r="K21" s="136" t="s">
        <v>90</v>
      </c>
      <c r="L21" s="158">
        <f t="shared" si="1"/>
        <v>0.60153174152351474</v>
      </c>
      <c r="M21" s="158">
        <f t="shared" si="0"/>
        <v>0.71743014944769334</v>
      </c>
      <c r="N21" s="158">
        <f t="shared" si="0"/>
        <v>0.75684113033284328</v>
      </c>
      <c r="O21" s="159">
        <f t="shared" si="2"/>
        <v>0.69193434043468383</v>
      </c>
    </row>
    <row r="22" spans="2:15" x14ac:dyDescent="0.3">
      <c r="B22" s="136" t="s">
        <v>91</v>
      </c>
      <c r="C22" s="156"/>
      <c r="D22" s="156">
        <v>19198</v>
      </c>
      <c r="E22" s="156">
        <v>20000</v>
      </c>
      <c r="F22" s="164">
        <v>39198</v>
      </c>
      <c r="G22" s="66" t="s">
        <v>91</v>
      </c>
      <c r="H22" s="67">
        <v>13635</v>
      </c>
      <c r="I22" s="67">
        <v>13654</v>
      </c>
      <c r="J22" s="67">
        <v>13679</v>
      </c>
      <c r="K22" s="136" t="s">
        <v>91</v>
      </c>
      <c r="L22" s="158">
        <f t="shared" si="1"/>
        <v>0</v>
      </c>
      <c r="M22" s="158">
        <f t="shared" si="0"/>
        <v>1.4060348615790244</v>
      </c>
      <c r="N22" s="158">
        <f t="shared" si="0"/>
        <v>1.4620951823963739</v>
      </c>
      <c r="O22" s="159">
        <f>SUM(L22:N22)/2</f>
        <v>1.4340650219876991</v>
      </c>
    </row>
    <row r="23" spans="2:15" x14ac:dyDescent="0.3">
      <c r="B23" s="136" t="s">
        <v>92</v>
      </c>
      <c r="C23" s="156">
        <v>49804</v>
      </c>
      <c r="D23" s="156">
        <v>115244.55</v>
      </c>
      <c r="E23" s="156">
        <v>86311</v>
      </c>
      <c r="F23" s="164">
        <v>251359.55</v>
      </c>
      <c r="G23" s="66" t="s">
        <v>92</v>
      </c>
      <c r="H23" s="67">
        <v>188069</v>
      </c>
      <c r="I23" s="67">
        <v>192577</v>
      </c>
      <c r="J23" s="67">
        <v>193895</v>
      </c>
      <c r="K23" s="136" t="s">
        <v>92</v>
      </c>
      <c r="L23" s="158">
        <f t="shared" si="1"/>
        <v>0.2648176998867437</v>
      </c>
      <c r="M23" s="158">
        <f t="shared" si="0"/>
        <v>0.59843361356755997</v>
      </c>
      <c r="N23" s="158">
        <f t="shared" si="0"/>
        <v>0.44514298976250033</v>
      </c>
      <c r="O23" s="159">
        <f t="shared" si="2"/>
        <v>0.43613143440560131</v>
      </c>
    </row>
    <row r="24" spans="2:15" x14ac:dyDescent="0.3">
      <c r="B24" s="136" t="s">
        <v>93</v>
      </c>
      <c r="C24" s="156">
        <v>37500</v>
      </c>
      <c r="D24" s="156">
        <v>59322.14</v>
      </c>
      <c r="E24" s="156">
        <v>56523</v>
      </c>
      <c r="F24" s="164">
        <v>153345.14000000001</v>
      </c>
      <c r="G24" s="66" t="s">
        <v>93</v>
      </c>
      <c r="H24" s="67">
        <v>125498</v>
      </c>
      <c r="I24" s="67">
        <v>126324</v>
      </c>
      <c r="J24" s="67">
        <v>126758</v>
      </c>
      <c r="K24" s="136" t="s">
        <v>93</v>
      </c>
      <c r="L24" s="158">
        <f t="shared" si="1"/>
        <v>0.29880954278155825</v>
      </c>
      <c r="M24" s="158">
        <f t="shared" si="0"/>
        <v>0.46960308413286467</v>
      </c>
      <c r="N24" s="158">
        <f t="shared" si="0"/>
        <v>0.44591268401205447</v>
      </c>
      <c r="O24" s="159">
        <f t="shared" si="2"/>
        <v>0.40477510364215913</v>
      </c>
    </row>
    <row r="25" spans="2:15" x14ac:dyDescent="0.3">
      <c r="B25" s="136" t="s">
        <v>11</v>
      </c>
      <c r="C25" s="156">
        <v>87092</v>
      </c>
      <c r="D25" s="156">
        <v>71997.3</v>
      </c>
      <c r="E25" s="156">
        <v>103441</v>
      </c>
      <c r="F25" s="164">
        <v>262530.3</v>
      </c>
      <c r="G25" s="66" t="s">
        <v>11</v>
      </c>
      <c r="H25" s="67">
        <v>254038</v>
      </c>
      <c r="I25" s="67">
        <v>262334</v>
      </c>
      <c r="J25" s="67">
        <v>269621</v>
      </c>
      <c r="K25" s="136" t="s">
        <v>11</v>
      </c>
      <c r="L25" s="158">
        <f t="shared" si="1"/>
        <v>0.34283060014643479</v>
      </c>
      <c r="M25" s="158">
        <f t="shared" si="0"/>
        <v>0.27444898488186814</v>
      </c>
      <c r="N25" s="158">
        <f t="shared" si="0"/>
        <v>0.38365335044377108</v>
      </c>
      <c r="O25" s="159">
        <f t="shared" si="2"/>
        <v>0.33364431182402465</v>
      </c>
    </row>
    <row r="26" spans="2:15" x14ac:dyDescent="0.3">
      <c r="B26" s="136" t="s">
        <v>95</v>
      </c>
      <c r="C26" s="156">
        <v>27164</v>
      </c>
      <c r="D26" s="156">
        <v>28646.28</v>
      </c>
      <c r="E26" s="156">
        <v>36846</v>
      </c>
      <c r="F26" s="164">
        <v>92656.28</v>
      </c>
      <c r="G26" s="66" t="s">
        <v>95</v>
      </c>
      <c r="H26" s="67">
        <v>28535</v>
      </c>
      <c r="I26" s="67">
        <v>28632</v>
      </c>
      <c r="J26" s="67">
        <v>28680</v>
      </c>
      <c r="K26" s="136" t="s">
        <v>95</v>
      </c>
      <c r="L26" s="158">
        <f t="shared" si="1"/>
        <v>0.95195374101980024</v>
      </c>
      <c r="M26" s="158">
        <f t="shared" si="1"/>
        <v>1.0004987426655489</v>
      </c>
      <c r="N26" s="158">
        <f t="shared" si="1"/>
        <v>1.2847280334728033</v>
      </c>
      <c r="O26" s="159">
        <f t="shared" si="2"/>
        <v>1.0790601723860507</v>
      </c>
    </row>
    <row r="27" spans="2:15" x14ac:dyDescent="0.3">
      <c r="B27" s="136" t="s">
        <v>15</v>
      </c>
      <c r="C27" s="156"/>
      <c r="D27" s="156"/>
      <c r="E27" s="156">
        <v>28200</v>
      </c>
      <c r="F27" s="164">
        <v>28200</v>
      </c>
      <c r="G27" s="66" t="s">
        <v>15</v>
      </c>
      <c r="H27" s="67">
        <v>70055</v>
      </c>
      <c r="I27" s="67">
        <v>70739</v>
      </c>
      <c r="J27" s="67">
        <v>71595</v>
      </c>
      <c r="K27" s="136" t="s">
        <v>15</v>
      </c>
      <c r="L27" s="158">
        <f t="shared" si="1"/>
        <v>0</v>
      </c>
      <c r="M27" s="158">
        <f t="shared" si="1"/>
        <v>0</v>
      </c>
      <c r="N27" s="158">
        <f t="shared" si="1"/>
        <v>0.39388225434737062</v>
      </c>
      <c r="O27" s="159">
        <f>SUM(L27:N27)</f>
        <v>0.39388225434737062</v>
      </c>
    </row>
    <row r="28" spans="2:15" x14ac:dyDescent="0.3">
      <c r="B28" s="136" t="s">
        <v>96</v>
      </c>
      <c r="C28" s="156">
        <v>114526</v>
      </c>
      <c r="D28" s="156">
        <v>153360.20000000001</v>
      </c>
      <c r="E28" s="156">
        <v>143861</v>
      </c>
      <c r="F28" s="164">
        <v>411747.2</v>
      </c>
      <c r="G28" s="66" t="s">
        <v>96</v>
      </c>
      <c r="H28" s="67">
        <v>266471</v>
      </c>
      <c r="I28" s="67">
        <v>267295</v>
      </c>
      <c r="J28" s="67">
        <v>267907</v>
      </c>
      <c r="K28" s="136" t="s">
        <v>96</v>
      </c>
      <c r="L28" s="158">
        <f t="shared" si="1"/>
        <v>0.42978785683995629</v>
      </c>
      <c r="M28" s="158">
        <f t="shared" si="1"/>
        <v>0.57374885426214484</v>
      </c>
      <c r="N28" s="158">
        <f t="shared" si="1"/>
        <v>0.53698111658150027</v>
      </c>
      <c r="O28" s="159">
        <f t="shared" si="2"/>
        <v>0.51350594256120052</v>
      </c>
    </row>
    <row r="29" spans="2:15" x14ac:dyDescent="0.3">
      <c r="B29" s="136" t="s">
        <v>97</v>
      </c>
      <c r="C29" s="156">
        <v>41544</v>
      </c>
      <c r="D29" s="156">
        <v>83704.28</v>
      </c>
      <c r="E29" s="156">
        <v>75184</v>
      </c>
      <c r="F29" s="164">
        <v>200432.28</v>
      </c>
      <c r="G29" s="66" t="s">
        <v>97</v>
      </c>
      <c r="H29" s="67">
        <v>268423</v>
      </c>
      <c r="I29" s="67">
        <v>273106</v>
      </c>
      <c r="J29" s="67">
        <v>278461</v>
      </c>
      <c r="K29" s="136" t="s">
        <v>97</v>
      </c>
      <c r="L29" s="158">
        <f t="shared" si="1"/>
        <v>0.15477064186004924</v>
      </c>
      <c r="M29" s="158">
        <f t="shared" si="1"/>
        <v>0.3064900807744978</v>
      </c>
      <c r="N29" s="158">
        <f t="shared" si="1"/>
        <v>0.26999831215143233</v>
      </c>
      <c r="O29" s="159">
        <f t="shared" si="2"/>
        <v>0.24375301159532645</v>
      </c>
    </row>
    <row r="30" spans="2:15" x14ac:dyDescent="0.3">
      <c r="B30" s="136" t="s">
        <v>98</v>
      </c>
      <c r="C30" s="156">
        <v>69050</v>
      </c>
      <c r="D30" s="156">
        <v>119567.35</v>
      </c>
      <c r="E30" s="156">
        <v>125164</v>
      </c>
      <c r="F30" s="164">
        <v>313781.34999999998</v>
      </c>
      <c r="G30" s="66" t="s">
        <v>98</v>
      </c>
      <c r="H30" s="67">
        <v>224058</v>
      </c>
      <c r="I30" s="67">
        <v>226280</v>
      </c>
      <c r="J30" s="67">
        <v>228943</v>
      </c>
      <c r="K30" s="136" t="s">
        <v>98</v>
      </c>
      <c r="L30" s="158">
        <f t="shared" si="1"/>
        <v>0.30817913218898679</v>
      </c>
      <c r="M30" s="158">
        <f t="shared" si="1"/>
        <v>0.52840441046491071</v>
      </c>
      <c r="N30" s="158">
        <f t="shared" si="1"/>
        <v>0.54670376469252169</v>
      </c>
      <c r="O30" s="159">
        <f t="shared" si="2"/>
        <v>0.46109576911547306</v>
      </c>
    </row>
    <row r="31" spans="2:15" x14ac:dyDescent="0.3">
      <c r="B31" s="136" t="s">
        <v>99</v>
      </c>
      <c r="C31" s="156">
        <v>60353</v>
      </c>
      <c r="D31" s="156">
        <v>44725.5</v>
      </c>
      <c r="E31" s="156">
        <v>76344</v>
      </c>
      <c r="F31" s="164">
        <v>181422.5</v>
      </c>
      <c r="G31" s="66" t="s">
        <v>99</v>
      </c>
      <c r="H31" s="67">
        <v>145289</v>
      </c>
      <c r="I31" s="67">
        <v>147203</v>
      </c>
      <c r="J31" s="67">
        <v>147920</v>
      </c>
      <c r="K31" s="136" t="s">
        <v>99</v>
      </c>
      <c r="L31" s="158">
        <f t="shared" si="1"/>
        <v>0.41539965172862364</v>
      </c>
      <c r="M31" s="158">
        <f t="shared" si="1"/>
        <v>0.30383551965652872</v>
      </c>
      <c r="N31" s="158">
        <f t="shared" si="1"/>
        <v>0.51611681990265013</v>
      </c>
      <c r="O31" s="159">
        <f t="shared" si="2"/>
        <v>0.41178399709593422</v>
      </c>
    </row>
    <row r="32" spans="2:15" x14ac:dyDescent="0.3">
      <c r="B32" s="136" t="s">
        <v>100</v>
      </c>
      <c r="C32" s="156">
        <v>51169.94</v>
      </c>
      <c r="D32" s="156">
        <v>48855</v>
      </c>
      <c r="E32" s="156">
        <v>57159</v>
      </c>
      <c r="F32" s="164">
        <v>157183.94</v>
      </c>
      <c r="G32" s="66" t="s">
        <v>100</v>
      </c>
      <c r="H32" s="67">
        <v>133670</v>
      </c>
      <c r="I32" s="67">
        <v>135110</v>
      </c>
      <c r="J32" s="67">
        <v>137278</v>
      </c>
      <c r="K32" s="136" t="s">
        <v>100</v>
      </c>
      <c r="L32" s="158">
        <f t="shared" si="1"/>
        <v>0.38280795990124938</v>
      </c>
      <c r="M32" s="158">
        <f t="shared" si="1"/>
        <v>0.3615942565317149</v>
      </c>
      <c r="N32" s="158">
        <f t="shared" si="1"/>
        <v>0.41637407304884977</v>
      </c>
      <c r="O32" s="159">
        <f t="shared" si="2"/>
        <v>0.38692542982727129</v>
      </c>
    </row>
    <row r="33" spans="2:15" x14ac:dyDescent="0.3">
      <c r="B33" s="136" t="s">
        <v>101</v>
      </c>
      <c r="C33" s="156">
        <v>22290</v>
      </c>
      <c r="D33" s="156">
        <v>30450</v>
      </c>
      <c r="E33" s="156">
        <v>30050.1</v>
      </c>
      <c r="F33" s="164">
        <v>82790.100000000006</v>
      </c>
      <c r="G33" s="66" t="s">
        <v>101</v>
      </c>
      <c r="H33" s="67">
        <v>47630</v>
      </c>
      <c r="I33" s="67">
        <v>50502</v>
      </c>
      <c r="J33" s="67">
        <v>51268</v>
      </c>
      <c r="K33" s="136" t="s">
        <v>101</v>
      </c>
      <c r="L33" s="158">
        <f t="shared" si="1"/>
        <v>0.46798236405626709</v>
      </c>
      <c r="M33" s="158">
        <f t="shared" si="1"/>
        <v>0.60294641796364501</v>
      </c>
      <c r="N33" s="158">
        <f t="shared" si="1"/>
        <v>0.58613755168916282</v>
      </c>
      <c r="O33" s="159">
        <f t="shared" si="2"/>
        <v>0.55235544456969166</v>
      </c>
    </row>
    <row r="34" spans="2:15" x14ac:dyDescent="0.3">
      <c r="B34" s="136" t="s">
        <v>102</v>
      </c>
      <c r="C34" s="156">
        <v>124463</v>
      </c>
      <c r="D34" s="156">
        <v>167438.27000000002</v>
      </c>
      <c r="E34" s="156">
        <v>138192</v>
      </c>
      <c r="F34" s="164">
        <v>430093.27</v>
      </c>
      <c r="G34" s="66" t="s">
        <v>102</v>
      </c>
      <c r="H34" s="67">
        <v>234707</v>
      </c>
      <c r="I34" s="67">
        <v>237814</v>
      </c>
      <c r="J34" s="67">
        <v>239689</v>
      </c>
      <c r="K34" s="136" t="s">
        <v>102</v>
      </c>
      <c r="L34" s="158">
        <f t="shared" si="1"/>
        <v>0.53029095851423269</v>
      </c>
      <c r="M34" s="158">
        <f t="shared" si="1"/>
        <v>0.70407238430033559</v>
      </c>
      <c r="N34" s="158">
        <f t="shared" si="1"/>
        <v>0.57654710896202999</v>
      </c>
      <c r="O34" s="159">
        <f t="shared" si="2"/>
        <v>0.60363681725886609</v>
      </c>
    </row>
    <row r="35" spans="2:15" x14ac:dyDescent="0.3">
      <c r="B35" s="136" t="s">
        <v>103</v>
      </c>
      <c r="C35" s="156">
        <v>83399</v>
      </c>
      <c r="D35" s="156">
        <v>112987.74</v>
      </c>
      <c r="E35" s="156">
        <v>124781.67</v>
      </c>
      <c r="F35" s="164">
        <v>321168.40999999997</v>
      </c>
      <c r="G35" s="66" t="s">
        <v>103</v>
      </c>
      <c r="H35" s="67">
        <v>229135</v>
      </c>
      <c r="I35" s="67">
        <v>236127</v>
      </c>
      <c r="J35" s="67">
        <v>239927</v>
      </c>
      <c r="K35" s="136" t="s">
        <v>103</v>
      </c>
      <c r="L35" s="158">
        <f t="shared" si="1"/>
        <v>0.36397320356994783</v>
      </c>
      <c r="M35" s="158">
        <f t="shared" si="1"/>
        <v>0.47850411007635724</v>
      </c>
      <c r="N35" s="158">
        <f t="shared" si="1"/>
        <v>0.52008181655253471</v>
      </c>
      <c r="O35" s="159">
        <f t="shared" si="2"/>
        <v>0.4541863767329466</v>
      </c>
    </row>
    <row r="36" spans="2:15" x14ac:dyDescent="0.3">
      <c r="B36" s="136" t="s">
        <v>104</v>
      </c>
      <c r="C36" s="156">
        <v>91192</v>
      </c>
      <c r="D36" s="156">
        <v>102575</v>
      </c>
      <c r="E36" s="156">
        <v>99796.5</v>
      </c>
      <c r="F36" s="164">
        <v>293563.5</v>
      </c>
      <c r="G36" s="66" t="s">
        <v>104</v>
      </c>
      <c r="H36" s="67">
        <v>210055</v>
      </c>
      <c r="I36" s="67">
        <v>223573</v>
      </c>
      <c r="J36" s="67">
        <v>232495</v>
      </c>
      <c r="K36" s="136" t="s">
        <v>104</v>
      </c>
      <c r="L36" s="158">
        <f t="shared" si="1"/>
        <v>0.43413391730737189</v>
      </c>
      <c r="M36" s="158">
        <f t="shared" si="1"/>
        <v>0.45879869214976765</v>
      </c>
      <c r="N36" s="158">
        <f t="shared" si="1"/>
        <v>0.42924148906428095</v>
      </c>
      <c r="O36" s="159">
        <f t="shared" si="2"/>
        <v>0.44072469950714011</v>
      </c>
    </row>
    <row r="37" spans="2:15" x14ac:dyDescent="0.3">
      <c r="B37" s="136" t="s">
        <v>105</v>
      </c>
      <c r="C37" s="156">
        <v>7751</v>
      </c>
      <c r="D37" s="156">
        <v>28900</v>
      </c>
      <c r="E37" s="156">
        <v>29892</v>
      </c>
      <c r="F37" s="164">
        <v>66543</v>
      </c>
      <c r="G37" s="66" t="s">
        <v>105</v>
      </c>
      <c r="H37" s="67">
        <v>71732</v>
      </c>
      <c r="I37" s="67">
        <v>72762</v>
      </c>
      <c r="J37" s="67">
        <v>73202</v>
      </c>
      <c r="K37" s="136" t="s">
        <v>105</v>
      </c>
      <c r="L37" s="158">
        <f t="shared" si="1"/>
        <v>0.10805498243461774</v>
      </c>
      <c r="M37" s="158">
        <f t="shared" si="1"/>
        <v>0.39718534399824085</v>
      </c>
      <c r="N37" s="158">
        <f t="shared" si="1"/>
        <v>0.40834949864757791</v>
      </c>
      <c r="O37" s="159">
        <f t="shared" si="2"/>
        <v>0.3045299416934788</v>
      </c>
    </row>
    <row r="38" spans="2:15" x14ac:dyDescent="0.3">
      <c r="B38" s="136" t="s">
        <v>106</v>
      </c>
      <c r="C38" s="156">
        <v>40660</v>
      </c>
      <c r="D38" s="156">
        <v>50000</v>
      </c>
      <c r="E38" s="156">
        <v>26800</v>
      </c>
      <c r="F38" s="164">
        <v>117460</v>
      </c>
      <c r="G38" s="66" t="s">
        <v>106</v>
      </c>
      <c r="H38" s="67">
        <v>76738</v>
      </c>
      <c r="I38" s="67">
        <v>77711</v>
      </c>
      <c r="J38" s="67">
        <v>78473</v>
      </c>
      <c r="K38" s="136" t="s">
        <v>106</v>
      </c>
      <c r="L38" s="158">
        <f t="shared" si="1"/>
        <v>0.52985483072271888</v>
      </c>
      <c r="M38" s="158">
        <f t="shared" si="1"/>
        <v>0.64340955591872451</v>
      </c>
      <c r="N38" s="158">
        <f t="shared" si="1"/>
        <v>0.34151873892931328</v>
      </c>
      <c r="O38" s="159">
        <f t="shared" si="2"/>
        <v>0.50492770852358559</v>
      </c>
    </row>
    <row r="39" spans="2:15" x14ac:dyDescent="0.3">
      <c r="B39" s="136" t="s">
        <v>107</v>
      </c>
      <c r="C39" s="156">
        <v>25500</v>
      </c>
      <c r="D39" s="156">
        <v>30973</v>
      </c>
      <c r="E39" s="156">
        <v>12060</v>
      </c>
      <c r="F39" s="164">
        <v>68533</v>
      </c>
      <c r="G39" s="66" t="s">
        <v>107</v>
      </c>
      <c r="H39" s="67">
        <v>57944</v>
      </c>
      <c r="I39" s="67">
        <v>60685</v>
      </c>
      <c r="J39" s="67">
        <v>62759</v>
      </c>
      <c r="K39" s="136" t="s">
        <v>107</v>
      </c>
      <c r="L39" s="158">
        <f t="shared" si="1"/>
        <v>0.44008007731602927</v>
      </c>
      <c r="M39" s="158">
        <f t="shared" si="1"/>
        <v>0.51038971739309547</v>
      </c>
      <c r="N39" s="158">
        <f t="shared" si="1"/>
        <v>0.19216367373603785</v>
      </c>
      <c r="O39" s="159">
        <f t="shared" si="2"/>
        <v>0.38087782281505422</v>
      </c>
    </row>
    <row r="40" spans="2:15" ht="15" thickBot="1" x14ac:dyDescent="0.35">
      <c r="B40" s="137" t="s">
        <v>108</v>
      </c>
      <c r="C40" s="160">
        <v>43743</v>
      </c>
      <c r="D40" s="160">
        <v>48250.91</v>
      </c>
      <c r="E40" s="160">
        <v>40108</v>
      </c>
      <c r="F40" s="165">
        <v>132101.91</v>
      </c>
      <c r="G40" s="139" t="s">
        <v>108</v>
      </c>
      <c r="H40" s="161">
        <v>55407</v>
      </c>
      <c r="I40" s="161">
        <v>56869</v>
      </c>
      <c r="J40" s="161">
        <v>57124</v>
      </c>
      <c r="K40" s="137" t="s">
        <v>108</v>
      </c>
      <c r="L40" s="162">
        <f t="shared" si="1"/>
        <v>0.78948508311224208</v>
      </c>
      <c r="M40" s="162">
        <f t="shared" si="1"/>
        <v>0.84845715591974546</v>
      </c>
      <c r="N40" s="162">
        <f t="shared" si="1"/>
        <v>0.70212170016105313</v>
      </c>
      <c r="O40" s="163">
        <f t="shared" si="2"/>
        <v>0.78002131306434686</v>
      </c>
    </row>
    <row r="42" spans="2:15" x14ac:dyDescent="0.3">
      <c r="B42" s="20" t="s">
        <v>3486</v>
      </c>
    </row>
    <row r="44" spans="2:15" x14ac:dyDescent="0.3">
      <c r="B44" s="75" t="s">
        <v>761</v>
      </c>
      <c r="C44" s="75" t="s">
        <v>152</v>
      </c>
      <c r="D44" s="75" t="s">
        <v>762</v>
      </c>
      <c r="E44" s="75" t="s">
        <v>763</v>
      </c>
      <c r="F44" s="75" t="s">
        <v>764</v>
      </c>
      <c r="G44" s="75" t="s">
        <v>765</v>
      </c>
      <c r="H44" s="75" t="s">
        <v>74</v>
      </c>
    </row>
    <row r="45" spans="2:15" x14ac:dyDescent="0.3">
      <c r="B45" s="66" t="s">
        <v>766</v>
      </c>
      <c r="C45" s="66" t="s">
        <v>78</v>
      </c>
      <c r="D45" s="66" t="s">
        <v>767</v>
      </c>
      <c r="E45" s="66" t="s">
        <v>768</v>
      </c>
      <c r="F45" s="156">
        <v>5075</v>
      </c>
      <c r="G45" s="66" t="s">
        <v>769</v>
      </c>
      <c r="H45" s="66" t="s">
        <v>770</v>
      </c>
    </row>
    <row r="46" spans="2:15" x14ac:dyDescent="0.3">
      <c r="B46" s="66" t="s">
        <v>771</v>
      </c>
      <c r="C46" s="66" t="s">
        <v>78</v>
      </c>
      <c r="D46" s="66" t="s">
        <v>772</v>
      </c>
      <c r="E46" s="66" t="s">
        <v>773</v>
      </c>
      <c r="F46" s="156">
        <v>10000</v>
      </c>
      <c r="G46" s="66" t="s">
        <v>774</v>
      </c>
      <c r="H46" s="66" t="s">
        <v>770</v>
      </c>
    </row>
    <row r="47" spans="2:15" x14ac:dyDescent="0.3">
      <c r="B47" s="66" t="s">
        <v>775</v>
      </c>
      <c r="C47" s="66" t="s">
        <v>78</v>
      </c>
      <c r="D47" s="66" t="s">
        <v>776</v>
      </c>
      <c r="E47" s="66" t="s">
        <v>777</v>
      </c>
      <c r="F47" s="156">
        <v>10000</v>
      </c>
      <c r="G47" s="66" t="s">
        <v>778</v>
      </c>
      <c r="H47" s="66" t="s">
        <v>770</v>
      </c>
    </row>
    <row r="48" spans="2:15" x14ac:dyDescent="0.3">
      <c r="B48" s="66" t="s">
        <v>779</v>
      </c>
      <c r="C48" s="66" t="s">
        <v>78</v>
      </c>
      <c r="D48" s="66" t="s">
        <v>780</v>
      </c>
      <c r="E48" s="66" t="s">
        <v>781</v>
      </c>
      <c r="F48" s="156">
        <v>8079.5</v>
      </c>
      <c r="G48" s="66" t="s">
        <v>782</v>
      </c>
      <c r="H48" s="66" t="s">
        <v>770</v>
      </c>
    </row>
    <row r="49" spans="2:8" x14ac:dyDescent="0.3">
      <c r="B49" s="66" t="s">
        <v>783</v>
      </c>
      <c r="C49" s="66" t="s">
        <v>78</v>
      </c>
      <c r="D49" s="66" t="s">
        <v>784</v>
      </c>
      <c r="E49" s="66" t="s">
        <v>783</v>
      </c>
      <c r="F49" s="156">
        <v>5759</v>
      </c>
      <c r="G49" s="66" t="s">
        <v>785</v>
      </c>
      <c r="H49" s="66" t="s">
        <v>770</v>
      </c>
    </row>
    <row r="50" spans="2:8" x14ac:dyDescent="0.3">
      <c r="B50" s="66" t="s">
        <v>786</v>
      </c>
      <c r="C50" s="66" t="s">
        <v>78</v>
      </c>
      <c r="D50" s="66" t="s">
        <v>787</v>
      </c>
      <c r="E50" s="66" t="s">
        <v>788</v>
      </c>
      <c r="F50" s="156">
        <v>9902</v>
      </c>
      <c r="G50" s="66" t="s">
        <v>789</v>
      </c>
      <c r="H50" s="66" t="s">
        <v>770</v>
      </c>
    </row>
    <row r="51" spans="2:8" x14ac:dyDescent="0.3">
      <c r="B51" s="66" t="s">
        <v>790</v>
      </c>
      <c r="C51" s="66" t="s">
        <v>78</v>
      </c>
      <c r="D51" s="66" t="s">
        <v>791</v>
      </c>
      <c r="E51" s="66" t="s">
        <v>792</v>
      </c>
      <c r="F51" s="156">
        <v>10000</v>
      </c>
      <c r="G51" s="66" t="s">
        <v>793</v>
      </c>
      <c r="H51" s="66" t="s">
        <v>770</v>
      </c>
    </row>
    <row r="52" spans="2:8" x14ac:dyDescent="0.3">
      <c r="B52" s="66" t="s">
        <v>794</v>
      </c>
      <c r="C52" s="66" t="s">
        <v>78</v>
      </c>
      <c r="D52" s="66" t="s">
        <v>795</v>
      </c>
      <c r="E52" s="66" t="s">
        <v>796</v>
      </c>
      <c r="F52" s="156">
        <v>10000</v>
      </c>
      <c r="G52" s="66" t="s">
        <v>797</v>
      </c>
      <c r="H52" s="66" t="s">
        <v>770</v>
      </c>
    </row>
    <row r="53" spans="2:8" x14ac:dyDescent="0.3">
      <c r="B53" s="66" t="s">
        <v>861</v>
      </c>
      <c r="C53" s="66" t="s">
        <v>79</v>
      </c>
      <c r="D53" s="66" t="s">
        <v>862</v>
      </c>
      <c r="E53" s="66" t="s">
        <v>863</v>
      </c>
      <c r="F53" s="156">
        <v>9000</v>
      </c>
      <c r="G53" s="66" t="s">
        <v>864</v>
      </c>
      <c r="H53" s="66" t="s">
        <v>770</v>
      </c>
    </row>
    <row r="54" spans="2:8" x14ac:dyDescent="0.3">
      <c r="B54" s="66" t="s">
        <v>865</v>
      </c>
      <c r="C54" s="66" t="s">
        <v>79</v>
      </c>
      <c r="D54" s="66" t="s">
        <v>866</v>
      </c>
      <c r="E54" s="66" t="s">
        <v>867</v>
      </c>
      <c r="F54" s="156">
        <v>5000</v>
      </c>
      <c r="G54" s="66" t="s">
        <v>868</v>
      </c>
      <c r="H54" s="66" t="s">
        <v>770</v>
      </c>
    </row>
    <row r="55" spans="2:8" x14ac:dyDescent="0.3">
      <c r="B55" s="66" t="s">
        <v>869</v>
      </c>
      <c r="C55" s="66" t="s">
        <v>79</v>
      </c>
      <c r="D55" s="66" t="s">
        <v>870</v>
      </c>
      <c r="E55" s="66" t="s">
        <v>871</v>
      </c>
      <c r="F55" s="156">
        <v>7500</v>
      </c>
      <c r="G55" s="66" t="s">
        <v>872</v>
      </c>
      <c r="H55" s="66" t="s">
        <v>770</v>
      </c>
    </row>
    <row r="56" spans="2:8" x14ac:dyDescent="0.3">
      <c r="B56" s="66" t="s">
        <v>873</v>
      </c>
      <c r="C56" s="66" t="s">
        <v>79</v>
      </c>
      <c r="D56" s="66" t="s">
        <v>874</v>
      </c>
      <c r="E56" s="66" t="s">
        <v>875</v>
      </c>
      <c r="F56" s="156">
        <v>10000</v>
      </c>
      <c r="G56" s="66" t="s">
        <v>876</v>
      </c>
      <c r="H56" s="66" t="s">
        <v>770</v>
      </c>
    </row>
    <row r="57" spans="2:8" x14ac:dyDescent="0.3">
      <c r="B57" s="66" t="s">
        <v>877</v>
      </c>
      <c r="C57" s="66" t="s">
        <v>79</v>
      </c>
      <c r="D57" s="66" t="s">
        <v>878</v>
      </c>
      <c r="E57" s="66" t="s">
        <v>879</v>
      </c>
      <c r="F57" s="156">
        <v>3490.91</v>
      </c>
      <c r="G57" s="66" t="s">
        <v>880</v>
      </c>
      <c r="H57" s="66" t="s">
        <v>770</v>
      </c>
    </row>
    <row r="58" spans="2:8" x14ac:dyDescent="0.3">
      <c r="B58" s="66" t="s">
        <v>881</v>
      </c>
      <c r="C58" s="66" t="s">
        <v>79</v>
      </c>
      <c r="D58" s="66" t="s">
        <v>882</v>
      </c>
      <c r="E58" s="66" t="s">
        <v>883</v>
      </c>
      <c r="F58" s="156">
        <v>8000</v>
      </c>
      <c r="G58" s="66" t="s">
        <v>884</v>
      </c>
      <c r="H58" s="66" t="s">
        <v>770</v>
      </c>
    </row>
    <row r="59" spans="2:8" x14ac:dyDescent="0.3">
      <c r="B59" s="66" t="s">
        <v>885</v>
      </c>
      <c r="C59" s="66" t="s">
        <v>79</v>
      </c>
      <c r="D59" s="66" t="s">
        <v>886</v>
      </c>
      <c r="E59" s="66" t="s">
        <v>887</v>
      </c>
      <c r="F59" s="156">
        <v>9878</v>
      </c>
      <c r="G59" s="66" t="s">
        <v>888</v>
      </c>
      <c r="H59" s="66" t="s">
        <v>770</v>
      </c>
    </row>
    <row r="60" spans="2:8" x14ac:dyDescent="0.3">
      <c r="B60" s="66" t="s">
        <v>889</v>
      </c>
      <c r="C60" s="66" t="s">
        <v>79</v>
      </c>
      <c r="D60" s="66" t="s">
        <v>890</v>
      </c>
      <c r="E60" s="66" t="s">
        <v>891</v>
      </c>
      <c r="F60" s="156">
        <v>7000</v>
      </c>
      <c r="G60" s="66" t="s">
        <v>892</v>
      </c>
      <c r="H60" s="66" t="s">
        <v>770</v>
      </c>
    </row>
    <row r="61" spans="2:8" x14ac:dyDescent="0.3">
      <c r="B61" s="66" t="s">
        <v>893</v>
      </c>
      <c r="C61" s="66" t="s">
        <v>79</v>
      </c>
      <c r="D61" s="66" t="s">
        <v>894</v>
      </c>
      <c r="E61" s="66" t="s">
        <v>895</v>
      </c>
      <c r="F61" s="156">
        <v>2000</v>
      </c>
      <c r="G61" s="66" t="s">
        <v>896</v>
      </c>
      <c r="H61" s="66" t="s">
        <v>770</v>
      </c>
    </row>
    <row r="62" spans="2:8" x14ac:dyDescent="0.3">
      <c r="B62" s="66" t="s">
        <v>897</v>
      </c>
      <c r="C62" s="66" t="s">
        <v>79</v>
      </c>
      <c r="D62" s="66" t="s">
        <v>898</v>
      </c>
      <c r="E62" s="66" t="s">
        <v>899</v>
      </c>
      <c r="F62" s="156">
        <v>7687.19</v>
      </c>
      <c r="G62" s="66" t="s">
        <v>900</v>
      </c>
      <c r="H62" s="66" t="s">
        <v>770</v>
      </c>
    </row>
    <row r="63" spans="2:8" x14ac:dyDescent="0.3">
      <c r="B63" s="66" t="s">
        <v>901</v>
      </c>
      <c r="C63" s="66" t="s">
        <v>79</v>
      </c>
      <c r="D63" s="66" t="s">
        <v>902</v>
      </c>
      <c r="E63" s="66" t="s">
        <v>903</v>
      </c>
      <c r="F63" s="156">
        <v>5334</v>
      </c>
      <c r="G63" s="66" t="s">
        <v>904</v>
      </c>
      <c r="H63" s="66" t="s">
        <v>770</v>
      </c>
    </row>
    <row r="64" spans="2:8" x14ac:dyDescent="0.3">
      <c r="B64" s="66" t="s">
        <v>905</v>
      </c>
      <c r="C64" s="66" t="s">
        <v>79</v>
      </c>
      <c r="D64" s="66" t="s">
        <v>906</v>
      </c>
      <c r="E64" s="66" t="s">
        <v>907</v>
      </c>
      <c r="F64" s="156">
        <v>9132</v>
      </c>
      <c r="G64" s="66" t="s">
        <v>908</v>
      </c>
      <c r="H64" s="66" t="s">
        <v>770</v>
      </c>
    </row>
    <row r="65" spans="2:8" x14ac:dyDescent="0.3">
      <c r="B65" s="66" t="s">
        <v>909</v>
      </c>
      <c r="C65" s="66" t="s">
        <v>79</v>
      </c>
      <c r="D65" s="66" t="s">
        <v>910</v>
      </c>
      <c r="E65" s="66" t="s">
        <v>911</v>
      </c>
      <c r="F65" s="156">
        <v>2285</v>
      </c>
      <c r="G65" s="66" t="s">
        <v>912</v>
      </c>
      <c r="H65" s="66" t="s">
        <v>770</v>
      </c>
    </row>
    <row r="66" spans="2:8" x14ac:dyDescent="0.3">
      <c r="B66" s="66" t="s">
        <v>913</v>
      </c>
      <c r="C66" s="66" t="s">
        <v>79</v>
      </c>
      <c r="D66" s="66" t="s">
        <v>914</v>
      </c>
      <c r="E66" s="66" t="s">
        <v>915</v>
      </c>
      <c r="F66" s="156">
        <v>3100</v>
      </c>
      <c r="G66" s="66" t="s">
        <v>916</v>
      </c>
      <c r="H66" s="66" t="s">
        <v>770</v>
      </c>
    </row>
    <row r="67" spans="2:8" x14ac:dyDescent="0.3">
      <c r="B67" s="66" t="s">
        <v>917</v>
      </c>
      <c r="C67" s="66" t="s">
        <v>79</v>
      </c>
      <c r="D67" s="66" t="s">
        <v>918</v>
      </c>
      <c r="E67" s="66" t="s">
        <v>919</v>
      </c>
      <c r="F67" s="156">
        <v>4272</v>
      </c>
      <c r="G67" s="66" t="s">
        <v>920</v>
      </c>
      <c r="H67" s="66" t="s">
        <v>770</v>
      </c>
    </row>
    <row r="68" spans="2:8" x14ac:dyDescent="0.3">
      <c r="B68" s="66" t="s">
        <v>921</v>
      </c>
      <c r="C68" s="66" t="s">
        <v>79</v>
      </c>
      <c r="D68" s="66" t="s">
        <v>922</v>
      </c>
      <c r="E68" s="66" t="s">
        <v>923</v>
      </c>
      <c r="F68" s="156">
        <v>5500</v>
      </c>
      <c r="G68" s="66" t="s">
        <v>924</v>
      </c>
      <c r="H68" s="66" t="s">
        <v>770</v>
      </c>
    </row>
    <row r="69" spans="2:8" x14ac:dyDescent="0.3">
      <c r="B69" s="66" t="s">
        <v>925</v>
      </c>
      <c r="C69" s="66" t="s">
        <v>79</v>
      </c>
      <c r="D69" s="66" t="s">
        <v>926</v>
      </c>
      <c r="E69" s="66" t="s">
        <v>927</v>
      </c>
      <c r="F69" s="156">
        <v>4612</v>
      </c>
      <c r="G69" s="66" t="s">
        <v>928</v>
      </c>
      <c r="H69" s="66" t="s">
        <v>770</v>
      </c>
    </row>
    <row r="70" spans="2:8" x14ac:dyDescent="0.3">
      <c r="B70" s="66" t="s">
        <v>865</v>
      </c>
      <c r="C70" s="66" t="s">
        <v>79</v>
      </c>
      <c r="D70" s="66" t="s">
        <v>929</v>
      </c>
      <c r="E70" s="66" t="s">
        <v>930</v>
      </c>
      <c r="F70" s="156">
        <v>3200</v>
      </c>
      <c r="G70" s="66" t="s">
        <v>931</v>
      </c>
      <c r="H70" s="66" t="s">
        <v>770</v>
      </c>
    </row>
    <row r="71" spans="2:8" x14ac:dyDescent="0.3">
      <c r="B71" s="66" t="s">
        <v>932</v>
      </c>
      <c r="C71" s="66" t="s">
        <v>79</v>
      </c>
      <c r="D71" s="66" t="s">
        <v>933</v>
      </c>
      <c r="E71" s="66" t="s">
        <v>934</v>
      </c>
      <c r="F71" s="156">
        <v>3850</v>
      </c>
      <c r="G71" s="66" t="s">
        <v>935</v>
      </c>
      <c r="H71" s="66" t="s">
        <v>770</v>
      </c>
    </row>
    <row r="72" spans="2:8" x14ac:dyDescent="0.3">
      <c r="B72" s="66" t="s">
        <v>936</v>
      </c>
      <c r="C72" s="66" t="s">
        <v>79</v>
      </c>
      <c r="D72" s="66" t="s">
        <v>937</v>
      </c>
      <c r="E72" s="66" t="s">
        <v>938</v>
      </c>
      <c r="F72" s="156">
        <v>4500</v>
      </c>
      <c r="G72" s="66" t="s">
        <v>939</v>
      </c>
      <c r="H72" s="66" t="s">
        <v>770</v>
      </c>
    </row>
    <row r="73" spans="2:8" x14ac:dyDescent="0.3">
      <c r="B73" s="66" t="s">
        <v>936</v>
      </c>
      <c r="C73" s="66" t="s">
        <v>79</v>
      </c>
      <c r="D73" s="66" t="s">
        <v>940</v>
      </c>
      <c r="E73" s="66" t="s">
        <v>938</v>
      </c>
      <c r="F73" s="156">
        <v>2000</v>
      </c>
      <c r="G73" s="66" t="s">
        <v>941</v>
      </c>
      <c r="H73" s="66" t="s">
        <v>770</v>
      </c>
    </row>
    <row r="74" spans="2:8" x14ac:dyDescent="0.3">
      <c r="B74" s="66" t="s">
        <v>913</v>
      </c>
      <c r="C74" s="66" t="s">
        <v>79</v>
      </c>
      <c r="D74" s="66" t="s">
        <v>942</v>
      </c>
      <c r="E74" s="66" t="s">
        <v>915</v>
      </c>
      <c r="F74" s="156">
        <v>2168</v>
      </c>
      <c r="G74" s="66" t="s">
        <v>943</v>
      </c>
      <c r="H74" s="66" t="s">
        <v>770</v>
      </c>
    </row>
    <row r="75" spans="2:8" x14ac:dyDescent="0.3">
      <c r="B75" s="66" t="s">
        <v>944</v>
      </c>
      <c r="C75" s="66" t="s">
        <v>79</v>
      </c>
      <c r="D75" s="66" t="s">
        <v>945</v>
      </c>
      <c r="E75" s="66" t="s">
        <v>946</v>
      </c>
      <c r="F75" s="156">
        <v>3130</v>
      </c>
      <c r="G75" s="66" t="s">
        <v>947</v>
      </c>
      <c r="H75" s="66" t="s">
        <v>770</v>
      </c>
    </row>
    <row r="76" spans="2:8" x14ac:dyDescent="0.3">
      <c r="B76" s="66" t="s">
        <v>944</v>
      </c>
      <c r="C76" s="66" t="s">
        <v>79</v>
      </c>
      <c r="D76" s="66" t="s">
        <v>948</v>
      </c>
      <c r="E76" s="66" t="s">
        <v>946</v>
      </c>
      <c r="F76" s="156">
        <v>2656</v>
      </c>
      <c r="G76" s="66" t="s">
        <v>949</v>
      </c>
      <c r="H76" s="66" t="s">
        <v>770</v>
      </c>
    </row>
    <row r="77" spans="2:8" x14ac:dyDescent="0.3">
      <c r="B77" s="66" t="s">
        <v>950</v>
      </c>
      <c r="C77" s="66" t="s">
        <v>79</v>
      </c>
      <c r="D77" s="66" t="s">
        <v>951</v>
      </c>
      <c r="E77" s="66" t="s">
        <v>927</v>
      </c>
      <c r="F77" s="156">
        <v>5100</v>
      </c>
      <c r="G77" s="66" t="s">
        <v>952</v>
      </c>
      <c r="H77" s="66" t="s">
        <v>770</v>
      </c>
    </row>
    <row r="78" spans="2:8" x14ac:dyDescent="0.3">
      <c r="B78" s="66" t="s">
        <v>953</v>
      </c>
      <c r="C78" s="66" t="s">
        <v>79</v>
      </c>
      <c r="D78" s="66" t="s">
        <v>954</v>
      </c>
      <c r="E78" s="66" t="s">
        <v>955</v>
      </c>
      <c r="F78" s="156">
        <v>3000</v>
      </c>
      <c r="G78" s="66" t="s">
        <v>956</v>
      </c>
      <c r="H78" s="66" t="s">
        <v>770</v>
      </c>
    </row>
    <row r="79" spans="2:8" x14ac:dyDescent="0.3">
      <c r="B79" s="66" t="s">
        <v>1077</v>
      </c>
      <c r="C79" s="66" t="s">
        <v>81</v>
      </c>
      <c r="D79" s="66" t="s">
        <v>1078</v>
      </c>
      <c r="E79" s="66" t="s">
        <v>1079</v>
      </c>
      <c r="F79" s="156">
        <v>3000</v>
      </c>
      <c r="G79" s="66" t="s">
        <v>1080</v>
      </c>
      <c r="H79" s="66" t="s">
        <v>770</v>
      </c>
    </row>
    <row r="80" spans="2:8" x14ac:dyDescent="0.3">
      <c r="B80" s="66" t="s">
        <v>1081</v>
      </c>
      <c r="C80" s="66" t="s">
        <v>81</v>
      </c>
      <c r="D80" s="66" t="s">
        <v>1082</v>
      </c>
      <c r="E80" s="66" t="s">
        <v>1083</v>
      </c>
      <c r="F80" s="156">
        <v>5000</v>
      </c>
      <c r="G80" s="66" t="s">
        <v>1084</v>
      </c>
      <c r="H80" s="66" t="s">
        <v>770</v>
      </c>
    </row>
    <row r="81" spans="2:8" x14ac:dyDescent="0.3">
      <c r="B81" s="66" t="s">
        <v>1081</v>
      </c>
      <c r="C81" s="66" t="s">
        <v>81</v>
      </c>
      <c r="D81" s="66" t="s">
        <v>1085</v>
      </c>
      <c r="E81" s="66" t="s">
        <v>1083</v>
      </c>
      <c r="F81" s="156">
        <v>2000</v>
      </c>
      <c r="G81" s="66" t="s">
        <v>1086</v>
      </c>
      <c r="H81" s="66" t="s">
        <v>770</v>
      </c>
    </row>
    <row r="82" spans="2:8" x14ac:dyDescent="0.3">
      <c r="B82" s="66" t="s">
        <v>1087</v>
      </c>
      <c r="C82" s="66" t="s">
        <v>81</v>
      </c>
      <c r="D82" s="66" t="s">
        <v>1088</v>
      </c>
      <c r="E82" s="66" t="s">
        <v>1089</v>
      </c>
      <c r="F82" s="156">
        <v>5000</v>
      </c>
      <c r="G82" s="66" t="s">
        <v>1090</v>
      </c>
      <c r="H82" s="66" t="s">
        <v>770</v>
      </c>
    </row>
    <row r="83" spans="2:8" x14ac:dyDescent="0.3">
      <c r="B83" s="66" t="s">
        <v>1097</v>
      </c>
      <c r="C83" s="66" t="s">
        <v>82</v>
      </c>
      <c r="D83" s="66" t="s">
        <v>1098</v>
      </c>
      <c r="E83" s="66" t="s">
        <v>1099</v>
      </c>
      <c r="F83" s="156">
        <v>10000</v>
      </c>
      <c r="G83" s="66" t="s">
        <v>1100</v>
      </c>
      <c r="H83" s="66" t="s">
        <v>770</v>
      </c>
    </row>
    <row r="84" spans="2:8" x14ac:dyDescent="0.3">
      <c r="B84" s="66" t="s">
        <v>1101</v>
      </c>
      <c r="C84" s="66" t="s">
        <v>82</v>
      </c>
      <c r="D84" s="66" t="s">
        <v>1102</v>
      </c>
      <c r="E84" s="66" t="s">
        <v>1103</v>
      </c>
      <c r="F84" s="156">
        <v>10000</v>
      </c>
      <c r="G84" s="66" t="s">
        <v>1104</v>
      </c>
      <c r="H84" s="66" t="s">
        <v>770</v>
      </c>
    </row>
    <row r="85" spans="2:8" x14ac:dyDescent="0.3">
      <c r="B85" s="66" t="s">
        <v>1105</v>
      </c>
      <c r="C85" s="66" t="s">
        <v>82</v>
      </c>
      <c r="D85" s="66" t="s">
        <v>1106</v>
      </c>
      <c r="E85" s="66" t="s">
        <v>1107</v>
      </c>
      <c r="F85" s="156">
        <v>4500</v>
      </c>
      <c r="G85" s="66" t="s">
        <v>1108</v>
      </c>
      <c r="H85" s="66" t="s">
        <v>770</v>
      </c>
    </row>
    <row r="86" spans="2:8" x14ac:dyDescent="0.3">
      <c r="B86" s="66" t="s">
        <v>1109</v>
      </c>
      <c r="C86" s="66" t="s">
        <v>82</v>
      </c>
      <c r="D86" s="66" t="s">
        <v>1110</v>
      </c>
      <c r="E86" s="66" t="s">
        <v>1111</v>
      </c>
      <c r="F86" s="156">
        <v>5000</v>
      </c>
      <c r="G86" s="66" t="s">
        <v>1112</v>
      </c>
      <c r="H86" s="66" t="s">
        <v>770</v>
      </c>
    </row>
    <row r="87" spans="2:8" x14ac:dyDescent="0.3">
      <c r="B87" s="66" t="s">
        <v>1113</v>
      </c>
      <c r="C87" s="66" t="s">
        <v>82</v>
      </c>
      <c r="D87" s="66" t="s">
        <v>1114</v>
      </c>
      <c r="E87" s="66" t="s">
        <v>1115</v>
      </c>
      <c r="F87" s="156">
        <v>9460</v>
      </c>
      <c r="G87" s="66" t="s">
        <v>1116</v>
      </c>
      <c r="H87" s="66" t="s">
        <v>770</v>
      </c>
    </row>
    <row r="88" spans="2:8" x14ac:dyDescent="0.3">
      <c r="B88" s="66" t="s">
        <v>1117</v>
      </c>
      <c r="C88" s="66" t="s">
        <v>82</v>
      </c>
      <c r="D88" s="66" t="s">
        <v>1118</v>
      </c>
      <c r="E88" s="66" t="s">
        <v>1119</v>
      </c>
      <c r="F88" s="156">
        <v>5000</v>
      </c>
      <c r="G88" s="66" t="s">
        <v>1120</v>
      </c>
      <c r="H88" s="66" t="s">
        <v>770</v>
      </c>
    </row>
    <row r="89" spans="2:8" x14ac:dyDescent="0.3">
      <c r="B89" s="66" t="s">
        <v>1121</v>
      </c>
      <c r="C89" s="66" t="s">
        <v>82</v>
      </c>
      <c r="D89" s="66" t="s">
        <v>1122</v>
      </c>
      <c r="E89" s="66" t="s">
        <v>1123</v>
      </c>
      <c r="F89" s="156">
        <v>4267</v>
      </c>
      <c r="G89" s="66" t="s">
        <v>1124</v>
      </c>
      <c r="H89" s="66" t="s">
        <v>770</v>
      </c>
    </row>
    <row r="90" spans="2:8" x14ac:dyDescent="0.3">
      <c r="B90" s="66" t="s">
        <v>1169</v>
      </c>
      <c r="C90" s="66" t="s">
        <v>83</v>
      </c>
      <c r="D90" s="66" t="s">
        <v>1170</v>
      </c>
      <c r="E90" s="66" t="s">
        <v>1171</v>
      </c>
      <c r="F90" s="156">
        <v>10000</v>
      </c>
      <c r="G90" s="66" t="s">
        <v>1172</v>
      </c>
      <c r="H90" s="66" t="s">
        <v>770</v>
      </c>
    </row>
    <row r="91" spans="2:8" x14ac:dyDescent="0.3">
      <c r="B91" s="66" t="s">
        <v>1173</v>
      </c>
      <c r="C91" s="66" t="s">
        <v>83</v>
      </c>
      <c r="D91" s="66" t="s">
        <v>1174</v>
      </c>
      <c r="E91" s="66" t="s">
        <v>1175</v>
      </c>
      <c r="F91" s="156">
        <v>5768</v>
      </c>
      <c r="G91" s="66" t="s">
        <v>1176</v>
      </c>
      <c r="H91" s="66" t="s">
        <v>770</v>
      </c>
    </row>
    <row r="92" spans="2:8" x14ac:dyDescent="0.3">
      <c r="B92" s="66" t="s">
        <v>1177</v>
      </c>
      <c r="C92" s="66" t="s">
        <v>83</v>
      </c>
      <c r="D92" s="66" t="s">
        <v>1178</v>
      </c>
      <c r="E92" s="66" t="s">
        <v>1179</v>
      </c>
      <c r="F92" s="156">
        <v>5000</v>
      </c>
      <c r="G92" s="66" t="s">
        <v>1180</v>
      </c>
      <c r="H92" s="66" t="s">
        <v>770</v>
      </c>
    </row>
    <row r="93" spans="2:8" x14ac:dyDescent="0.3">
      <c r="B93" s="66" t="s">
        <v>1181</v>
      </c>
      <c r="C93" s="66" t="s">
        <v>83</v>
      </c>
      <c r="D93" s="66" t="s">
        <v>1182</v>
      </c>
      <c r="E93" s="66" t="s">
        <v>1179</v>
      </c>
      <c r="F93" s="156">
        <v>5000</v>
      </c>
      <c r="G93" s="66" t="s">
        <v>1183</v>
      </c>
      <c r="H93" s="66" t="s">
        <v>770</v>
      </c>
    </row>
    <row r="94" spans="2:8" x14ac:dyDescent="0.3">
      <c r="B94" s="66" t="s">
        <v>1184</v>
      </c>
      <c r="C94" s="66" t="s">
        <v>83</v>
      </c>
      <c r="D94" s="66" t="s">
        <v>1185</v>
      </c>
      <c r="E94" s="66" t="s">
        <v>1186</v>
      </c>
      <c r="F94" s="156">
        <v>6500</v>
      </c>
      <c r="G94" s="66" t="s">
        <v>1187</v>
      </c>
      <c r="H94" s="66" t="s">
        <v>770</v>
      </c>
    </row>
    <row r="95" spans="2:8" x14ac:dyDescent="0.3">
      <c r="B95" s="66" t="s">
        <v>1188</v>
      </c>
      <c r="C95" s="66" t="s">
        <v>83</v>
      </c>
      <c r="D95" s="66" t="s">
        <v>1189</v>
      </c>
      <c r="E95" s="66" t="s">
        <v>1186</v>
      </c>
      <c r="F95" s="156">
        <v>3500</v>
      </c>
      <c r="G95" s="66" t="s">
        <v>1190</v>
      </c>
      <c r="H95" s="66" t="s">
        <v>770</v>
      </c>
    </row>
    <row r="96" spans="2:8" x14ac:dyDescent="0.3">
      <c r="B96" s="66" t="s">
        <v>1191</v>
      </c>
      <c r="C96" s="66" t="s">
        <v>83</v>
      </c>
      <c r="D96" s="66" t="s">
        <v>1192</v>
      </c>
      <c r="E96" s="66" t="s">
        <v>1193</v>
      </c>
      <c r="F96" s="156">
        <v>10000</v>
      </c>
      <c r="G96" s="66" t="s">
        <v>1194</v>
      </c>
      <c r="H96" s="66" t="s">
        <v>770</v>
      </c>
    </row>
    <row r="97" spans="2:8" x14ac:dyDescent="0.3">
      <c r="B97" s="66" t="s">
        <v>1246</v>
      </c>
      <c r="C97" s="66" t="s">
        <v>84</v>
      </c>
      <c r="D97" s="66" t="s">
        <v>1247</v>
      </c>
      <c r="E97" s="66" t="s">
        <v>1248</v>
      </c>
      <c r="F97" s="156">
        <v>9854</v>
      </c>
      <c r="G97" s="66" t="s">
        <v>1249</v>
      </c>
      <c r="H97" s="66" t="s">
        <v>770</v>
      </c>
    </row>
    <row r="98" spans="2:8" x14ac:dyDescent="0.3">
      <c r="B98" s="66" t="s">
        <v>1250</v>
      </c>
      <c r="C98" s="66" t="s">
        <v>84</v>
      </c>
      <c r="D98" s="66" t="s">
        <v>1251</v>
      </c>
      <c r="E98" s="66" t="s">
        <v>1252</v>
      </c>
      <c r="F98" s="156">
        <v>8500</v>
      </c>
      <c r="G98" s="66" t="s">
        <v>1253</v>
      </c>
      <c r="H98" s="66" t="s">
        <v>770</v>
      </c>
    </row>
    <row r="99" spans="2:8" x14ac:dyDescent="0.3">
      <c r="B99" s="66" t="s">
        <v>1254</v>
      </c>
      <c r="C99" s="66" t="s">
        <v>84</v>
      </c>
      <c r="D99" s="66" t="s">
        <v>1255</v>
      </c>
      <c r="E99" s="66" t="s">
        <v>1256</v>
      </c>
      <c r="F99" s="156">
        <v>10000</v>
      </c>
      <c r="G99" s="66" t="s">
        <v>1257</v>
      </c>
      <c r="H99" s="66" t="s">
        <v>770</v>
      </c>
    </row>
    <row r="100" spans="2:8" x14ac:dyDescent="0.3">
      <c r="B100" s="66" t="s">
        <v>1258</v>
      </c>
      <c r="C100" s="66" t="s">
        <v>84</v>
      </c>
      <c r="D100" s="66" t="s">
        <v>1259</v>
      </c>
      <c r="E100" s="66" t="s">
        <v>1260</v>
      </c>
      <c r="F100" s="156">
        <v>6924</v>
      </c>
      <c r="G100" s="66" t="s">
        <v>1261</v>
      </c>
      <c r="H100" s="66" t="s">
        <v>770</v>
      </c>
    </row>
    <row r="101" spans="2:8" x14ac:dyDescent="0.3">
      <c r="B101" s="66" t="s">
        <v>1284</v>
      </c>
      <c r="C101" s="66" t="s">
        <v>85</v>
      </c>
      <c r="D101" s="66" t="s">
        <v>1285</v>
      </c>
      <c r="E101" s="66" t="s">
        <v>1286</v>
      </c>
      <c r="F101" s="156" t="s">
        <v>1287</v>
      </c>
      <c r="G101" s="66" t="s">
        <v>1288</v>
      </c>
      <c r="H101" s="66" t="s">
        <v>770</v>
      </c>
    </row>
    <row r="102" spans="2:8" x14ac:dyDescent="0.3">
      <c r="B102" s="66" t="s">
        <v>1289</v>
      </c>
      <c r="C102" s="66" t="s">
        <v>85</v>
      </c>
      <c r="D102" s="66" t="s">
        <v>1290</v>
      </c>
      <c r="E102" s="66" t="s">
        <v>1291</v>
      </c>
      <c r="F102" s="156">
        <v>9100</v>
      </c>
      <c r="G102" s="66" t="s">
        <v>1292</v>
      </c>
      <c r="H102" s="66" t="s">
        <v>770</v>
      </c>
    </row>
    <row r="103" spans="2:8" x14ac:dyDescent="0.3">
      <c r="B103" s="66" t="s">
        <v>1293</v>
      </c>
      <c r="C103" s="66" t="s">
        <v>85</v>
      </c>
      <c r="D103" s="66" t="s">
        <v>1294</v>
      </c>
      <c r="E103" s="66" t="s">
        <v>1295</v>
      </c>
      <c r="F103" s="156">
        <v>10000</v>
      </c>
      <c r="G103" s="66" t="s">
        <v>1296</v>
      </c>
      <c r="H103" s="66" t="s">
        <v>770</v>
      </c>
    </row>
    <row r="104" spans="2:8" x14ac:dyDescent="0.3">
      <c r="B104" s="66" t="s">
        <v>1297</v>
      </c>
      <c r="C104" s="66" t="s">
        <v>85</v>
      </c>
      <c r="D104" s="66" t="s">
        <v>1298</v>
      </c>
      <c r="E104" s="66" t="s">
        <v>1299</v>
      </c>
      <c r="F104" s="156">
        <v>4998</v>
      </c>
      <c r="G104" s="66" t="s">
        <v>1300</v>
      </c>
      <c r="H104" s="66" t="s">
        <v>770</v>
      </c>
    </row>
    <row r="105" spans="2:8" x14ac:dyDescent="0.3">
      <c r="B105" s="66" t="s">
        <v>1301</v>
      </c>
      <c r="C105" s="66" t="s">
        <v>85</v>
      </c>
      <c r="D105" s="66" t="s">
        <v>1302</v>
      </c>
      <c r="E105" s="66" t="s">
        <v>1303</v>
      </c>
      <c r="F105" s="156">
        <v>10000</v>
      </c>
      <c r="G105" s="66" t="s">
        <v>1304</v>
      </c>
      <c r="H105" s="66" t="s">
        <v>770</v>
      </c>
    </row>
    <row r="106" spans="2:8" x14ac:dyDescent="0.3">
      <c r="B106" s="66" t="s">
        <v>1305</v>
      </c>
      <c r="C106" s="66" t="s">
        <v>85</v>
      </c>
      <c r="D106" s="66" t="s">
        <v>1306</v>
      </c>
      <c r="E106" s="66" t="s">
        <v>1307</v>
      </c>
      <c r="F106" s="156">
        <v>4520</v>
      </c>
      <c r="G106" s="66" t="s">
        <v>1308</v>
      </c>
      <c r="H106" s="66" t="s">
        <v>770</v>
      </c>
    </row>
    <row r="107" spans="2:8" x14ac:dyDescent="0.3">
      <c r="B107" s="66" t="s">
        <v>1309</v>
      </c>
      <c r="C107" s="66" t="s">
        <v>85</v>
      </c>
      <c r="D107" s="66" t="s">
        <v>1310</v>
      </c>
      <c r="E107" s="66" t="s">
        <v>1311</v>
      </c>
      <c r="F107" s="156">
        <v>8825</v>
      </c>
      <c r="G107" s="66" t="s">
        <v>1312</v>
      </c>
      <c r="H107" s="66" t="s">
        <v>770</v>
      </c>
    </row>
    <row r="108" spans="2:8" x14ac:dyDescent="0.3">
      <c r="B108" s="66" t="s">
        <v>1313</v>
      </c>
      <c r="C108" s="66" t="s">
        <v>85</v>
      </c>
      <c r="D108" s="66" t="s">
        <v>1314</v>
      </c>
      <c r="E108" s="66" t="s">
        <v>1315</v>
      </c>
      <c r="F108" s="156">
        <v>8865</v>
      </c>
      <c r="G108" s="66" t="s">
        <v>1316</v>
      </c>
      <c r="H108" s="66" t="s">
        <v>770</v>
      </c>
    </row>
    <row r="109" spans="2:8" x14ac:dyDescent="0.3">
      <c r="B109" s="66" t="s">
        <v>1317</v>
      </c>
      <c r="C109" s="66" t="s">
        <v>85</v>
      </c>
      <c r="D109" s="66" t="s">
        <v>1318</v>
      </c>
      <c r="E109" s="66" t="s">
        <v>1319</v>
      </c>
      <c r="F109" s="156">
        <v>3696</v>
      </c>
      <c r="G109" s="66" t="s">
        <v>1320</v>
      </c>
      <c r="H109" s="66" t="s">
        <v>770</v>
      </c>
    </row>
    <row r="110" spans="2:8" x14ac:dyDescent="0.3">
      <c r="B110" s="66" t="s">
        <v>1321</v>
      </c>
      <c r="C110" s="66" t="s">
        <v>85</v>
      </c>
      <c r="D110" s="66" t="s">
        <v>1322</v>
      </c>
      <c r="E110" s="66" t="s">
        <v>1323</v>
      </c>
      <c r="F110" s="156">
        <v>5000</v>
      </c>
      <c r="G110" s="66" t="s">
        <v>1324</v>
      </c>
      <c r="H110" s="66" t="s">
        <v>770</v>
      </c>
    </row>
    <row r="111" spans="2:8" x14ac:dyDescent="0.3">
      <c r="B111" s="66" t="s">
        <v>1325</v>
      </c>
      <c r="C111" s="66" t="s">
        <v>85</v>
      </c>
      <c r="D111" s="66" t="s">
        <v>1326</v>
      </c>
      <c r="E111" s="66" t="s">
        <v>1327</v>
      </c>
      <c r="F111" s="156">
        <v>5330</v>
      </c>
      <c r="G111" s="66" t="s">
        <v>1328</v>
      </c>
      <c r="H111" s="66" t="s">
        <v>770</v>
      </c>
    </row>
    <row r="112" spans="2:8" x14ac:dyDescent="0.3">
      <c r="B112" s="66" t="s">
        <v>1329</v>
      </c>
      <c r="C112" s="66" t="s">
        <v>85</v>
      </c>
      <c r="D112" s="66" t="s">
        <v>1330</v>
      </c>
      <c r="E112" s="66" t="s">
        <v>1331</v>
      </c>
      <c r="F112" s="156">
        <v>8000</v>
      </c>
      <c r="G112" s="66" t="s">
        <v>1332</v>
      </c>
      <c r="H112" s="66" t="s">
        <v>770</v>
      </c>
    </row>
    <row r="113" spans="2:8" x14ac:dyDescent="0.3">
      <c r="B113" s="66" t="s">
        <v>842</v>
      </c>
      <c r="C113" s="66" t="s">
        <v>85</v>
      </c>
      <c r="D113" s="66" t="s">
        <v>1333</v>
      </c>
      <c r="E113" s="66" t="s">
        <v>1334</v>
      </c>
      <c r="F113" s="156">
        <v>9000</v>
      </c>
      <c r="G113" s="66" t="s">
        <v>1335</v>
      </c>
      <c r="H113" s="66" t="s">
        <v>770</v>
      </c>
    </row>
    <row r="114" spans="2:8" x14ac:dyDescent="0.3">
      <c r="B114" s="66" t="s">
        <v>1336</v>
      </c>
      <c r="C114" s="66" t="s">
        <v>85</v>
      </c>
      <c r="D114" s="66" t="s">
        <v>1337</v>
      </c>
      <c r="E114" s="66" t="s">
        <v>1338</v>
      </c>
      <c r="F114" s="156">
        <v>7745</v>
      </c>
      <c r="G114" s="66" t="s">
        <v>1339</v>
      </c>
      <c r="H114" s="66" t="s">
        <v>770</v>
      </c>
    </row>
    <row r="115" spans="2:8" x14ac:dyDescent="0.3">
      <c r="B115" s="66" t="s">
        <v>1340</v>
      </c>
      <c r="C115" s="66" t="s">
        <v>85</v>
      </c>
      <c r="D115" s="66" t="s">
        <v>1341</v>
      </c>
      <c r="E115" s="66" t="s">
        <v>1342</v>
      </c>
      <c r="F115" s="156">
        <v>6000</v>
      </c>
      <c r="G115" s="66" t="s">
        <v>1343</v>
      </c>
      <c r="H115" s="66" t="s">
        <v>770</v>
      </c>
    </row>
    <row r="116" spans="2:8" x14ac:dyDescent="0.3">
      <c r="B116" s="66" t="s">
        <v>1344</v>
      </c>
      <c r="C116" s="66" t="s">
        <v>85</v>
      </c>
      <c r="D116" s="66" t="s">
        <v>1345</v>
      </c>
      <c r="E116" s="66" t="s">
        <v>1346</v>
      </c>
      <c r="F116" s="156">
        <v>5000</v>
      </c>
      <c r="G116" s="66" t="s">
        <v>1347</v>
      </c>
      <c r="H116" s="66" t="s">
        <v>770</v>
      </c>
    </row>
    <row r="117" spans="2:8" x14ac:dyDescent="0.3">
      <c r="B117" s="66" t="s">
        <v>1344</v>
      </c>
      <c r="C117" s="66" t="s">
        <v>85</v>
      </c>
      <c r="D117" s="66" t="s">
        <v>1348</v>
      </c>
      <c r="E117" s="66" t="s">
        <v>1346</v>
      </c>
      <c r="F117" s="156">
        <v>4000</v>
      </c>
      <c r="G117" s="66" t="s">
        <v>1349</v>
      </c>
      <c r="H117" s="66" t="s">
        <v>770</v>
      </c>
    </row>
    <row r="118" spans="2:8" x14ac:dyDescent="0.3">
      <c r="B118" s="66" t="s">
        <v>1350</v>
      </c>
      <c r="C118" s="66" t="s">
        <v>85</v>
      </c>
      <c r="D118" s="66" t="s">
        <v>1351</v>
      </c>
      <c r="E118" s="66" t="s">
        <v>1352</v>
      </c>
      <c r="F118" s="156">
        <v>7000</v>
      </c>
      <c r="G118" s="66" t="s">
        <v>1353</v>
      </c>
      <c r="H118" s="66" t="s">
        <v>770</v>
      </c>
    </row>
    <row r="119" spans="2:8" x14ac:dyDescent="0.3">
      <c r="B119" s="66" t="s">
        <v>1475</v>
      </c>
      <c r="C119" s="66" t="s">
        <v>86</v>
      </c>
      <c r="D119" s="66" t="s">
        <v>1476</v>
      </c>
      <c r="E119" s="66" t="s">
        <v>1477</v>
      </c>
      <c r="F119" s="156">
        <v>10000</v>
      </c>
      <c r="G119" s="66" t="s">
        <v>1478</v>
      </c>
      <c r="H119" s="66" t="s">
        <v>770</v>
      </c>
    </row>
    <row r="120" spans="2:8" x14ac:dyDescent="0.3">
      <c r="B120" s="66" t="s">
        <v>1479</v>
      </c>
      <c r="C120" s="66" t="s">
        <v>86</v>
      </c>
      <c r="D120" s="66" t="s">
        <v>1480</v>
      </c>
      <c r="E120" s="66" t="s">
        <v>1481</v>
      </c>
      <c r="F120" s="156">
        <v>5000</v>
      </c>
      <c r="G120" s="66" t="s">
        <v>1482</v>
      </c>
      <c r="H120" s="66" t="s">
        <v>770</v>
      </c>
    </row>
    <row r="121" spans="2:8" x14ac:dyDescent="0.3">
      <c r="B121" s="66" t="s">
        <v>1479</v>
      </c>
      <c r="C121" s="66" t="s">
        <v>86</v>
      </c>
      <c r="D121" s="66" t="s">
        <v>1483</v>
      </c>
      <c r="E121" s="66" t="s">
        <v>1481</v>
      </c>
      <c r="F121" s="156">
        <v>5000</v>
      </c>
      <c r="G121" s="66" t="s">
        <v>1484</v>
      </c>
      <c r="H121" s="66" t="s">
        <v>770</v>
      </c>
    </row>
    <row r="122" spans="2:8" x14ac:dyDescent="0.3">
      <c r="B122" s="66" t="s">
        <v>1485</v>
      </c>
      <c r="C122" s="66" t="s">
        <v>86</v>
      </c>
      <c r="D122" s="66" t="s">
        <v>1486</v>
      </c>
      <c r="E122" s="66" t="s">
        <v>1487</v>
      </c>
      <c r="F122" s="156">
        <v>6764</v>
      </c>
      <c r="G122" s="66" t="s">
        <v>1488</v>
      </c>
      <c r="H122" s="66" t="s">
        <v>770</v>
      </c>
    </row>
    <row r="123" spans="2:8" x14ac:dyDescent="0.3">
      <c r="B123" s="66" t="s">
        <v>1489</v>
      </c>
      <c r="C123" s="66" t="s">
        <v>86</v>
      </c>
      <c r="D123" s="66" t="s">
        <v>1490</v>
      </c>
      <c r="E123" s="66" t="s">
        <v>1491</v>
      </c>
      <c r="F123" s="156">
        <v>5474</v>
      </c>
      <c r="G123" s="66" t="s">
        <v>1492</v>
      </c>
      <c r="H123" s="66" t="s">
        <v>770</v>
      </c>
    </row>
    <row r="124" spans="2:8" x14ac:dyDescent="0.3">
      <c r="B124" s="66" t="s">
        <v>1493</v>
      </c>
      <c r="C124" s="66" t="s">
        <v>86</v>
      </c>
      <c r="D124" s="66" t="s">
        <v>1494</v>
      </c>
      <c r="E124" s="66" t="s">
        <v>1495</v>
      </c>
      <c r="F124" s="156">
        <v>10000</v>
      </c>
      <c r="G124" s="66" t="s">
        <v>1496</v>
      </c>
      <c r="H124" s="66" t="s">
        <v>770</v>
      </c>
    </row>
    <row r="125" spans="2:8" x14ac:dyDescent="0.3">
      <c r="B125" s="66" t="s">
        <v>1497</v>
      </c>
      <c r="C125" s="66" t="s">
        <v>86</v>
      </c>
      <c r="D125" s="66" t="s">
        <v>1498</v>
      </c>
      <c r="E125" s="66" t="s">
        <v>1499</v>
      </c>
      <c r="F125" s="156">
        <v>8869</v>
      </c>
      <c r="G125" s="66" t="s">
        <v>1500</v>
      </c>
      <c r="H125" s="66" t="s">
        <v>770</v>
      </c>
    </row>
    <row r="126" spans="2:8" x14ac:dyDescent="0.3">
      <c r="B126" s="66" t="s">
        <v>1501</v>
      </c>
      <c r="C126" s="66" t="s">
        <v>86</v>
      </c>
      <c r="D126" s="66" t="s">
        <v>1502</v>
      </c>
      <c r="E126" s="66" t="s">
        <v>1503</v>
      </c>
      <c r="F126" s="156">
        <v>9999</v>
      </c>
      <c r="G126" s="66" t="s">
        <v>1504</v>
      </c>
      <c r="H126" s="66" t="s">
        <v>770</v>
      </c>
    </row>
    <row r="127" spans="2:8" x14ac:dyDescent="0.3">
      <c r="B127" s="66" t="s">
        <v>1505</v>
      </c>
      <c r="C127" s="66" t="s">
        <v>86</v>
      </c>
      <c r="D127" s="66" t="s">
        <v>1506</v>
      </c>
      <c r="E127" s="66" t="s">
        <v>1507</v>
      </c>
      <c r="F127" s="156">
        <v>10000</v>
      </c>
      <c r="G127" s="66" t="s">
        <v>1508</v>
      </c>
      <c r="H127" s="66" t="s">
        <v>770</v>
      </c>
    </row>
    <row r="128" spans="2:8" x14ac:dyDescent="0.3">
      <c r="B128" s="66" t="s">
        <v>1509</v>
      </c>
      <c r="C128" s="66" t="s">
        <v>86</v>
      </c>
      <c r="D128" s="66" t="s">
        <v>1510</v>
      </c>
      <c r="E128" s="66" t="s">
        <v>1511</v>
      </c>
      <c r="F128" s="156">
        <v>10000</v>
      </c>
      <c r="G128" s="66" t="s">
        <v>1512</v>
      </c>
      <c r="H128" s="66" t="s">
        <v>770</v>
      </c>
    </row>
    <row r="129" spans="2:8" x14ac:dyDescent="0.3">
      <c r="B129" s="66" t="s">
        <v>1513</v>
      </c>
      <c r="C129" s="66" t="s">
        <v>86</v>
      </c>
      <c r="D129" s="66" t="s">
        <v>1514</v>
      </c>
      <c r="E129" s="66" t="s">
        <v>1515</v>
      </c>
      <c r="F129" s="156">
        <v>7000</v>
      </c>
      <c r="G129" s="66" t="s">
        <v>1516</v>
      </c>
      <c r="H129" s="66" t="s">
        <v>770</v>
      </c>
    </row>
    <row r="130" spans="2:8" x14ac:dyDescent="0.3">
      <c r="B130" s="66" t="s">
        <v>1581</v>
      </c>
      <c r="C130" s="66" t="s">
        <v>87</v>
      </c>
      <c r="D130" s="66" t="s">
        <v>1582</v>
      </c>
      <c r="E130" s="66" t="s">
        <v>1583</v>
      </c>
      <c r="F130" s="156">
        <v>6000</v>
      </c>
      <c r="G130" s="66" t="s">
        <v>1584</v>
      </c>
      <c r="H130" s="66" t="s">
        <v>770</v>
      </c>
    </row>
    <row r="131" spans="2:8" x14ac:dyDescent="0.3">
      <c r="B131" s="66" t="s">
        <v>1585</v>
      </c>
      <c r="C131" s="66" t="s">
        <v>87</v>
      </c>
      <c r="D131" s="66" t="s">
        <v>1586</v>
      </c>
      <c r="E131" s="66" t="s">
        <v>1587</v>
      </c>
      <c r="F131" s="156">
        <v>8500</v>
      </c>
      <c r="G131" s="66" t="s">
        <v>1588</v>
      </c>
      <c r="H131" s="66" t="s">
        <v>770</v>
      </c>
    </row>
    <row r="132" spans="2:8" x14ac:dyDescent="0.3">
      <c r="B132" s="66" t="s">
        <v>1589</v>
      </c>
      <c r="C132" s="66" t="s">
        <v>87</v>
      </c>
      <c r="D132" s="66" t="s">
        <v>1590</v>
      </c>
      <c r="E132" s="66" t="s">
        <v>1591</v>
      </c>
      <c r="F132" s="156">
        <v>4498</v>
      </c>
      <c r="G132" s="66" t="s">
        <v>1592</v>
      </c>
      <c r="H132" s="66" t="s">
        <v>770</v>
      </c>
    </row>
    <row r="133" spans="2:8" x14ac:dyDescent="0.3">
      <c r="B133" s="66" t="s">
        <v>1593</v>
      </c>
      <c r="C133" s="66" t="s">
        <v>87</v>
      </c>
      <c r="D133" s="66" t="s">
        <v>1594</v>
      </c>
      <c r="E133" s="66" t="s">
        <v>1595</v>
      </c>
      <c r="F133" s="156">
        <v>5720</v>
      </c>
      <c r="G133" s="66" t="s">
        <v>1596</v>
      </c>
      <c r="H133" s="66" t="s">
        <v>770</v>
      </c>
    </row>
    <row r="134" spans="2:8" x14ac:dyDescent="0.3">
      <c r="B134" s="66" t="s">
        <v>1597</v>
      </c>
      <c r="C134" s="66" t="s">
        <v>87</v>
      </c>
      <c r="D134" s="66" t="s">
        <v>1598</v>
      </c>
      <c r="E134" s="66" t="s">
        <v>1599</v>
      </c>
      <c r="F134" s="156">
        <v>5000</v>
      </c>
      <c r="G134" s="66" t="s">
        <v>1600</v>
      </c>
      <c r="H134" s="66" t="s">
        <v>770</v>
      </c>
    </row>
    <row r="135" spans="2:8" x14ac:dyDescent="0.3">
      <c r="B135" s="66" t="s">
        <v>1659</v>
      </c>
      <c r="C135" s="66" t="s">
        <v>88</v>
      </c>
      <c r="D135" s="66" t="s">
        <v>1660</v>
      </c>
      <c r="E135" s="66" t="s">
        <v>1661</v>
      </c>
      <c r="F135" s="156">
        <v>9882</v>
      </c>
      <c r="G135" s="66" t="s">
        <v>1662</v>
      </c>
      <c r="H135" s="66" t="s">
        <v>770</v>
      </c>
    </row>
    <row r="136" spans="2:8" x14ac:dyDescent="0.3">
      <c r="B136" s="66" t="s">
        <v>1663</v>
      </c>
      <c r="C136" s="66" t="s">
        <v>88</v>
      </c>
      <c r="D136" s="66" t="s">
        <v>1664</v>
      </c>
      <c r="E136" s="66" t="s">
        <v>1665</v>
      </c>
      <c r="F136" s="156">
        <v>7514</v>
      </c>
      <c r="G136" s="66" t="s">
        <v>1666</v>
      </c>
      <c r="H136" s="66" t="s">
        <v>770</v>
      </c>
    </row>
    <row r="137" spans="2:8" x14ac:dyDescent="0.3">
      <c r="B137" s="66" t="s">
        <v>1663</v>
      </c>
      <c r="C137" s="66" t="s">
        <v>88</v>
      </c>
      <c r="D137" s="66" t="s">
        <v>1667</v>
      </c>
      <c r="E137" s="66" t="s">
        <v>1665</v>
      </c>
      <c r="F137" s="156">
        <v>2400</v>
      </c>
      <c r="G137" s="66" t="s">
        <v>1668</v>
      </c>
      <c r="H137" s="66" t="s">
        <v>770</v>
      </c>
    </row>
    <row r="138" spans="2:8" x14ac:dyDescent="0.3">
      <c r="B138" s="66" t="s">
        <v>1669</v>
      </c>
      <c r="C138" s="66" t="s">
        <v>88</v>
      </c>
      <c r="D138" s="66" t="s">
        <v>1670</v>
      </c>
      <c r="E138" s="66" t="s">
        <v>1671</v>
      </c>
      <c r="F138" s="156">
        <v>4000</v>
      </c>
      <c r="G138" s="66" t="s">
        <v>1672</v>
      </c>
      <c r="H138" s="66" t="s">
        <v>770</v>
      </c>
    </row>
    <row r="139" spans="2:8" x14ac:dyDescent="0.3">
      <c r="B139" s="66" t="s">
        <v>1673</v>
      </c>
      <c r="C139" s="66" t="s">
        <v>88</v>
      </c>
      <c r="D139" s="66" t="s">
        <v>1674</v>
      </c>
      <c r="E139" s="66" t="s">
        <v>1675</v>
      </c>
      <c r="F139" s="156">
        <v>9609</v>
      </c>
      <c r="G139" s="66" t="s">
        <v>1676</v>
      </c>
      <c r="H139" s="66" t="s">
        <v>770</v>
      </c>
    </row>
    <row r="140" spans="2:8" x14ac:dyDescent="0.3">
      <c r="B140" s="66" t="s">
        <v>1677</v>
      </c>
      <c r="C140" s="66" t="s">
        <v>88</v>
      </c>
      <c r="D140" s="66" t="s">
        <v>1678</v>
      </c>
      <c r="E140" s="66" t="s">
        <v>1679</v>
      </c>
      <c r="F140" s="156">
        <v>2400</v>
      </c>
      <c r="G140" s="66" t="s">
        <v>1680</v>
      </c>
      <c r="H140" s="66" t="s">
        <v>770</v>
      </c>
    </row>
    <row r="141" spans="2:8" x14ac:dyDescent="0.3">
      <c r="B141" s="66" t="s">
        <v>1681</v>
      </c>
      <c r="C141" s="66" t="s">
        <v>88</v>
      </c>
      <c r="D141" s="66" t="s">
        <v>1682</v>
      </c>
      <c r="E141" s="66" t="s">
        <v>1675</v>
      </c>
      <c r="F141" s="156">
        <v>3000</v>
      </c>
      <c r="G141" s="66" t="s">
        <v>1683</v>
      </c>
      <c r="H141" s="66" t="s">
        <v>770</v>
      </c>
    </row>
    <row r="142" spans="2:8" x14ac:dyDescent="0.3">
      <c r="B142" s="66" t="s">
        <v>1684</v>
      </c>
      <c r="C142" s="66" t="s">
        <v>88</v>
      </c>
      <c r="D142" s="66" t="s">
        <v>1685</v>
      </c>
      <c r="E142" s="66" t="s">
        <v>1686</v>
      </c>
      <c r="F142" s="156">
        <v>10000</v>
      </c>
      <c r="G142" s="66" t="s">
        <v>1687</v>
      </c>
      <c r="H142" s="66" t="s">
        <v>770</v>
      </c>
    </row>
    <row r="143" spans="2:8" x14ac:dyDescent="0.3">
      <c r="B143" s="66" t="s">
        <v>1688</v>
      </c>
      <c r="C143" s="66" t="s">
        <v>88</v>
      </c>
      <c r="D143" s="66" t="s">
        <v>1689</v>
      </c>
      <c r="E143" s="66" t="s">
        <v>1690</v>
      </c>
      <c r="F143" s="156">
        <v>6250</v>
      </c>
      <c r="G143" s="66" t="s">
        <v>1691</v>
      </c>
      <c r="H143" s="66" t="s">
        <v>770</v>
      </c>
    </row>
    <row r="144" spans="2:8" x14ac:dyDescent="0.3">
      <c r="B144" s="66" t="s">
        <v>1692</v>
      </c>
      <c r="C144" s="66" t="s">
        <v>88</v>
      </c>
      <c r="D144" s="66" t="s">
        <v>1693</v>
      </c>
      <c r="E144" s="66" t="s">
        <v>1694</v>
      </c>
      <c r="F144" s="156">
        <v>3000</v>
      </c>
      <c r="G144" s="66" t="s">
        <v>1695</v>
      </c>
      <c r="H144" s="66" t="s">
        <v>770</v>
      </c>
    </row>
    <row r="145" spans="2:8" x14ac:dyDescent="0.3">
      <c r="B145" s="66" t="s">
        <v>1746</v>
      </c>
      <c r="C145" s="66" t="s">
        <v>89</v>
      </c>
      <c r="D145" s="66" t="s">
        <v>1747</v>
      </c>
      <c r="E145" s="66" t="s">
        <v>13</v>
      </c>
      <c r="F145" s="156">
        <v>5000</v>
      </c>
      <c r="G145" s="66" t="s">
        <v>1748</v>
      </c>
      <c r="H145" s="66" t="s">
        <v>770</v>
      </c>
    </row>
    <row r="146" spans="2:8" x14ac:dyDescent="0.3">
      <c r="B146" s="66" t="s">
        <v>1749</v>
      </c>
      <c r="C146" s="66" t="s">
        <v>89</v>
      </c>
      <c r="D146" s="66" t="s">
        <v>1750</v>
      </c>
      <c r="E146" s="66" t="s">
        <v>1751</v>
      </c>
      <c r="F146" s="156">
        <v>5430</v>
      </c>
      <c r="G146" s="66" t="s">
        <v>1752</v>
      </c>
      <c r="H146" s="66" t="s">
        <v>770</v>
      </c>
    </row>
    <row r="147" spans="2:8" x14ac:dyDescent="0.3">
      <c r="B147" s="66" t="s">
        <v>1753</v>
      </c>
      <c r="C147" s="66" t="s">
        <v>89</v>
      </c>
      <c r="D147" s="66" t="s">
        <v>1754</v>
      </c>
      <c r="E147" s="66" t="s">
        <v>1755</v>
      </c>
      <c r="F147" s="156">
        <v>9827</v>
      </c>
      <c r="G147" s="66" t="s">
        <v>1756</v>
      </c>
      <c r="H147" s="66" t="s">
        <v>770</v>
      </c>
    </row>
    <row r="148" spans="2:8" x14ac:dyDescent="0.3">
      <c r="B148" s="66" t="s">
        <v>1776</v>
      </c>
      <c r="C148" s="66" t="s">
        <v>90</v>
      </c>
      <c r="D148" s="66" t="s">
        <v>1777</v>
      </c>
      <c r="E148" s="66" t="s">
        <v>1778</v>
      </c>
      <c r="F148" s="156">
        <v>10000</v>
      </c>
      <c r="G148" s="66" t="s">
        <v>1779</v>
      </c>
      <c r="H148" s="66" t="s">
        <v>770</v>
      </c>
    </row>
    <row r="149" spans="2:8" x14ac:dyDescent="0.3">
      <c r="B149" s="66" t="s">
        <v>1780</v>
      </c>
      <c r="C149" s="66" t="s">
        <v>90</v>
      </c>
      <c r="D149" s="66" t="s">
        <v>1781</v>
      </c>
      <c r="E149" s="66" t="s">
        <v>1782</v>
      </c>
      <c r="F149" s="156">
        <v>2000</v>
      </c>
      <c r="G149" s="66" t="s">
        <v>1783</v>
      </c>
      <c r="H149" s="66" t="s">
        <v>770</v>
      </c>
    </row>
    <row r="150" spans="2:8" x14ac:dyDescent="0.3">
      <c r="B150" s="66" t="s">
        <v>1780</v>
      </c>
      <c r="C150" s="66" t="s">
        <v>90</v>
      </c>
      <c r="D150" s="66" t="s">
        <v>1784</v>
      </c>
      <c r="E150" s="66" t="s">
        <v>1782</v>
      </c>
      <c r="F150" s="156">
        <v>4718</v>
      </c>
      <c r="G150" s="66" t="s">
        <v>1785</v>
      </c>
      <c r="H150" s="66" t="s">
        <v>770</v>
      </c>
    </row>
    <row r="151" spans="2:8" x14ac:dyDescent="0.3">
      <c r="B151" s="66" t="s">
        <v>1786</v>
      </c>
      <c r="C151" s="66" t="s">
        <v>90</v>
      </c>
      <c r="D151" s="66" t="s">
        <v>1787</v>
      </c>
      <c r="E151" s="66" t="s">
        <v>1788</v>
      </c>
      <c r="F151" s="156">
        <v>7728.7</v>
      </c>
      <c r="G151" s="66" t="s">
        <v>1789</v>
      </c>
      <c r="H151" s="66" t="s">
        <v>770</v>
      </c>
    </row>
    <row r="152" spans="2:8" x14ac:dyDescent="0.3">
      <c r="B152" s="66" t="s">
        <v>1790</v>
      </c>
      <c r="C152" s="66" t="s">
        <v>90</v>
      </c>
      <c r="D152" s="66" t="s">
        <v>1791</v>
      </c>
      <c r="E152" s="66" t="s">
        <v>1790</v>
      </c>
      <c r="F152" s="156">
        <v>8930</v>
      </c>
      <c r="G152" s="66" t="s">
        <v>1792</v>
      </c>
      <c r="H152" s="66" t="s">
        <v>770</v>
      </c>
    </row>
    <row r="153" spans="2:8" x14ac:dyDescent="0.3">
      <c r="B153" s="66" t="s">
        <v>1793</v>
      </c>
      <c r="C153" s="66" t="s">
        <v>90</v>
      </c>
      <c r="D153" s="66" t="s">
        <v>1794</v>
      </c>
      <c r="E153" s="66" t="s">
        <v>1793</v>
      </c>
      <c r="F153" s="156">
        <v>4000</v>
      </c>
      <c r="G153" s="66" t="s">
        <v>1795</v>
      </c>
      <c r="H153" s="66" t="s">
        <v>770</v>
      </c>
    </row>
    <row r="154" spans="2:8" x14ac:dyDescent="0.3">
      <c r="B154" s="66" t="s">
        <v>1796</v>
      </c>
      <c r="C154" s="66" t="s">
        <v>90</v>
      </c>
      <c r="D154" s="66" t="s">
        <v>1797</v>
      </c>
      <c r="E154" s="66" t="s">
        <v>1798</v>
      </c>
      <c r="F154" s="156">
        <v>2158.3000000000002</v>
      </c>
      <c r="G154" s="66" t="s">
        <v>1799</v>
      </c>
      <c r="H154" s="66" t="s">
        <v>770</v>
      </c>
    </row>
    <row r="155" spans="2:8" x14ac:dyDescent="0.3">
      <c r="B155" s="66" t="s">
        <v>1800</v>
      </c>
      <c r="C155" s="66" t="s">
        <v>90</v>
      </c>
      <c r="D155" s="66" t="s">
        <v>1801</v>
      </c>
      <c r="E155" s="66" t="s">
        <v>1802</v>
      </c>
      <c r="F155" s="156">
        <v>9000</v>
      </c>
      <c r="G155" s="66" t="s">
        <v>1803</v>
      </c>
      <c r="H155" s="66" t="s">
        <v>770</v>
      </c>
    </row>
    <row r="156" spans="2:8" x14ac:dyDescent="0.3">
      <c r="B156" s="66" t="s">
        <v>1804</v>
      </c>
      <c r="C156" s="66" t="s">
        <v>90</v>
      </c>
      <c r="D156" s="66" t="s">
        <v>1805</v>
      </c>
      <c r="E156" s="66" t="s">
        <v>1806</v>
      </c>
      <c r="F156" s="156">
        <v>10000</v>
      </c>
      <c r="G156" s="66" t="s">
        <v>1807</v>
      </c>
      <c r="H156" s="66" t="s">
        <v>770</v>
      </c>
    </row>
    <row r="157" spans="2:8" x14ac:dyDescent="0.3">
      <c r="B157" s="66" t="s">
        <v>1808</v>
      </c>
      <c r="C157" s="66" t="s">
        <v>90</v>
      </c>
      <c r="D157" s="66" t="s">
        <v>1809</v>
      </c>
      <c r="E157" s="66" t="s">
        <v>1810</v>
      </c>
      <c r="F157" s="156">
        <v>2300</v>
      </c>
      <c r="G157" s="66" t="s">
        <v>1811</v>
      </c>
      <c r="H157" s="66" t="s">
        <v>770</v>
      </c>
    </row>
    <row r="158" spans="2:8" x14ac:dyDescent="0.3">
      <c r="B158" s="66" t="s">
        <v>1812</v>
      </c>
      <c r="C158" s="66" t="s">
        <v>90</v>
      </c>
      <c r="D158" s="66" t="s">
        <v>1813</v>
      </c>
      <c r="E158" s="66" t="s">
        <v>1814</v>
      </c>
      <c r="F158" s="156">
        <v>10000</v>
      </c>
      <c r="G158" s="66" t="s">
        <v>1815</v>
      </c>
      <c r="H158" s="66" t="s">
        <v>770</v>
      </c>
    </row>
    <row r="159" spans="2:8" x14ac:dyDescent="0.3">
      <c r="B159" s="66" t="s">
        <v>1816</v>
      </c>
      <c r="C159" s="66" t="s">
        <v>90</v>
      </c>
      <c r="D159" s="66" t="s">
        <v>1817</v>
      </c>
      <c r="E159" s="66" t="s">
        <v>1818</v>
      </c>
      <c r="F159" s="156">
        <v>4200</v>
      </c>
      <c r="G159" s="66" t="s">
        <v>1819</v>
      </c>
      <c r="H159" s="66" t="s">
        <v>770</v>
      </c>
    </row>
    <row r="160" spans="2:8" x14ac:dyDescent="0.3">
      <c r="B160" s="66" t="s">
        <v>1820</v>
      </c>
      <c r="C160" s="66" t="s">
        <v>90</v>
      </c>
      <c r="D160" s="66" t="s">
        <v>1821</v>
      </c>
      <c r="E160" s="66" t="s">
        <v>1822</v>
      </c>
      <c r="F160" s="156">
        <v>9294</v>
      </c>
      <c r="G160" s="66" t="s">
        <v>1823</v>
      </c>
      <c r="H160" s="66" t="s">
        <v>770</v>
      </c>
    </row>
    <row r="161" spans="2:8" x14ac:dyDescent="0.3">
      <c r="B161" s="66" t="s">
        <v>1824</v>
      </c>
      <c r="C161" s="66" t="s">
        <v>90</v>
      </c>
      <c r="D161" s="66" t="s">
        <v>1825</v>
      </c>
      <c r="E161" s="66" t="s">
        <v>1788</v>
      </c>
      <c r="F161" s="156">
        <v>7801</v>
      </c>
      <c r="G161" s="66" t="s">
        <v>1826</v>
      </c>
      <c r="H161" s="66" t="s">
        <v>770</v>
      </c>
    </row>
    <row r="162" spans="2:8" x14ac:dyDescent="0.3">
      <c r="B162" s="66" t="s">
        <v>1910</v>
      </c>
      <c r="C162" s="66" t="s">
        <v>92</v>
      </c>
      <c r="D162" s="66" t="s">
        <v>1911</v>
      </c>
      <c r="E162" s="66" t="s">
        <v>1912</v>
      </c>
      <c r="F162" s="156">
        <v>10000</v>
      </c>
      <c r="G162" s="66" t="s">
        <v>1913</v>
      </c>
      <c r="H162" s="66" t="s">
        <v>770</v>
      </c>
    </row>
    <row r="163" spans="2:8" x14ac:dyDescent="0.3">
      <c r="B163" s="66" t="s">
        <v>1914</v>
      </c>
      <c r="C163" s="66" t="s">
        <v>92</v>
      </c>
      <c r="D163" s="66" t="s">
        <v>1915</v>
      </c>
      <c r="E163" s="66" t="s">
        <v>1916</v>
      </c>
      <c r="F163" s="156">
        <v>4680</v>
      </c>
      <c r="G163" s="66" t="s">
        <v>1917</v>
      </c>
      <c r="H163" s="66" t="s">
        <v>770</v>
      </c>
    </row>
    <row r="164" spans="2:8" x14ac:dyDescent="0.3">
      <c r="B164" s="66" t="s">
        <v>1914</v>
      </c>
      <c r="C164" s="66" t="s">
        <v>92</v>
      </c>
      <c r="D164" s="66" t="s">
        <v>1918</v>
      </c>
      <c r="E164" s="66" t="s">
        <v>1919</v>
      </c>
      <c r="F164" s="156">
        <v>4316</v>
      </c>
      <c r="G164" s="66" t="s">
        <v>1920</v>
      </c>
      <c r="H164" s="66" t="s">
        <v>770</v>
      </c>
    </row>
    <row r="165" spans="2:8" x14ac:dyDescent="0.3">
      <c r="B165" s="66" t="s">
        <v>1921</v>
      </c>
      <c r="C165" s="66" t="s">
        <v>92</v>
      </c>
      <c r="D165" s="66" t="s">
        <v>1922</v>
      </c>
      <c r="E165" s="66" t="s">
        <v>1923</v>
      </c>
      <c r="F165" s="156">
        <v>2958</v>
      </c>
      <c r="G165" s="66" t="s">
        <v>1924</v>
      </c>
      <c r="H165" s="66" t="s">
        <v>770</v>
      </c>
    </row>
    <row r="166" spans="2:8" x14ac:dyDescent="0.3">
      <c r="B166" s="66" t="s">
        <v>1925</v>
      </c>
      <c r="C166" s="66" t="s">
        <v>92</v>
      </c>
      <c r="D166" s="66" t="s">
        <v>1926</v>
      </c>
      <c r="E166" s="66" t="s">
        <v>1927</v>
      </c>
      <c r="F166" s="156">
        <v>6870</v>
      </c>
      <c r="G166" s="66" t="s">
        <v>1928</v>
      </c>
      <c r="H166" s="66" t="s">
        <v>770</v>
      </c>
    </row>
    <row r="167" spans="2:8" x14ac:dyDescent="0.3">
      <c r="B167" s="66" t="s">
        <v>1929</v>
      </c>
      <c r="C167" s="66" t="s">
        <v>92</v>
      </c>
      <c r="D167" s="66" t="s">
        <v>1930</v>
      </c>
      <c r="E167" s="66" t="s">
        <v>1931</v>
      </c>
      <c r="F167" s="156">
        <v>8230</v>
      </c>
      <c r="G167" s="66" t="s">
        <v>1932</v>
      </c>
      <c r="H167" s="66" t="s">
        <v>770</v>
      </c>
    </row>
    <row r="168" spans="2:8" x14ac:dyDescent="0.3">
      <c r="B168" s="66" t="s">
        <v>1933</v>
      </c>
      <c r="C168" s="66" t="s">
        <v>92</v>
      </c>
      <c r="D168" s="66" t="s">
        <v>1934</v>
      </c>
      <c r="E168" s="66" t="s">
        <v>1935</v>
      </c>
      <c r="F168" s="156">
        <v>2750</v>
      </c>
      <c r="G168" s="66" t="s">
        <v>1936</v>
      </c>
      <c r="H168" s="66" t="s">
        <v>770</v>
      </c>
    </row>
    <row r="169" spans="2:8" x14ac:dyDescent="0.3">
      <c r="B169" s="66" t="s">
        <v>1933</v>
      </c>
      <c r="C169" s="66" t="s">
        <v>92</v>
      </c>
      <c r="D169" s="66" t="s">
        <v>1937</v>
      </c>
      <c r="E169" s="66" t="s">
        <v>1935</v>
      </c>
      <c r="F169" s="156">
        <v>5000</v>
      </c>
      <c r="G169" s="66" t="s">
        <v>1938</v>
      </c>
      <c r="H169" s="66" t="s">
        <v>770</v>
      </c>
    </row>
    <row r="170" spans="2:8" x14ac:dyDescent="0.3">
      <c r="B170" s="66" t="s">
        <v>1939</v>
      </c>
      <c r="C170" s="66" t="s">
        <v>92</v>
      </c>
      <c r="D170" s="66" t="s">
        <v>1940</v>
      </c>
      <c r="E170" s="66" t="s">
        <v>1941</v>
      </c>
      <c r="F170" s="156">
        <v>5000</v>
      </c>
      <c r="G170" s="66" t="s">
        <v>1942</v>
      </c>
      <c r="H170" s="66" t="s">
        <v>770</v>
      </c>
    </row>
    <row r="171" spans="2:8" x14ac:dyDescent="0.3">
      <c r="B171" s="66" t="s">
        <v>2163</v>
      </c>
      <c r="C171" s="66" t="s">
        <v>93</v>
      </c>
      <c r="D171" s="66" t="s">
        <v>2164</v>
      </c>
      <c r="E171" s="66" t="s">
        <v>2165</v>
      </c>
      <c r="F171" s="156">
        <v>5272</v>
      </c>
      <c r="G171" s="66" t="s">
        <v>2166</v>
      </c>
      <c r="H171" s="66" t="s">
        <v>770</v>
      </c>
    </row>
    <row r="172" spans="2:8" x14ac:dyDescent="0.3">
      <c r="B172" s="66" t="s">
        <v>2167</v>
      </c>
      <c r="C172" s="66" t="s">
        <v>93</v>
      </c>
      <c r="D172" s="66" t="s">
        <v>2168</v>
      </c>
      <c r="E172" s="66" t="s">
        <v>2169</v>
      </c>
      <c r="F172" s="156">
        <v>3000</v>
      </c>
      <c r="G172" s="66" t="s">
        <v>2170</v>
      </c>
      <c r="H172" s="66" t="s">
        <v>770</v>
      </c>
    </row>
    <row r="173" spans="2:8" x14ac:dyDescent="0.3">
      <c r="B173" s="66" t="s">
        <v>2171</v>
      </c>
      <c r="C173" s="66" t="s">
        <v>93</v>
      </c>
      <c r="D173" s="66" t="s">
        <v>2172</v>
      </c>
      <c r="E173" s="66" t="s">
        <v>2173</v>
      </c>
      <c r="F173" s="156">
        <v>2407</v>
      </c>
      <c r="G173" s="66" t="s">
        <v>2174</v>
      </c>
      <c r="H173" s="66" t="s">
        <v>770</v>
      </c>
    </row>
    <row r="174" spans="2:8" x14ac:dyDescent="0.3">
      <c r="B174" s="66" t="s">
        <v>2175</v>
      </c>
      <c r="C174" s="66" t="s">
        <v>93</v>
      </c>
      <c r="D174" s="66" t="s">
        <v>2176</v>
      </c>
      <c r="E174" s="66" t="s">
        <v>2177</v>
      </c>
      <c r="F174" s="156">
        <v>2500</v>
      </c>
      <c r="G174" s="66" t="s">
        <v>2178</v>
      </c>
      <c r="H174" s="66" t="s">
        <v>770</v>
      </c>
    </row>
    <row r="175" spans="2:8" x14ac:dyDescent="0.3">
      <c r="B175" s="66" t="s">
        <v>2175</v>
      </c>
      <c r="C175" s="66" t="s">
        <v>93</v>
      </c>
      <c r="D175" s="66" t="s">
        <v>2179</v>
      </c>
      <c r="E175" s="66" t="s">
        <v>2180</v>
      </c>
      <c r="F175" s="156">
        <v>2000</v>
      </c>
      <c r="G175" s="66" t="s">
        <v>2181</v>
      </c>
      <c r="H175" s="66" t="s">
        <v>770</v>
      </c>
    </row>
    <row r="176" spans="2:8" x14ac:dyDescent="0.3">
      <c r="B176" s="66" t="s">
        <v>2175</v>
      </c>
      <c r="C176" s="66" t="s">
        <v>93</v>
      </c>
      <c r="D176" s="66" t="s">
        <v>2182</v>
      </c>
      <c r="E176" s="66" t="s">
        <v>2180</v>
      </c>
      <c r="F176" s="156">
        <v>2000</v>
      </c>
      <c r="G176" s="66" t="s">
        <v>2183</v>
      </c>
      <c r="H176" s="66" t="s">
        <v>770</v>
      </c>
    </row>
    <row r="177" spans="2:8" x14ac:dyDescent="0.3">
      <c r="B177" s="66" t="s">
        <v>2184</v>
      </c>
      <c r="C177" s="66" t="s">
        <v>93</v>
      </c>
      <c r="D177" s="66" t="s">
        <v>2185</v>
      </c>
      <c r="E177" s="66" t="s">
        <v>2186</v>
      </c>
      <c r="F177" s="156">
        <v>4955</v>
      </c>
      <c r="G177" s="66" t="s">
        <v>2187</v>
      </c>
      <c r="H177" s="66" t="s">
        <v>770</v>
      </c>
    </row>
    <row r="178" spans="2:8" x14ac:dyDescent="0.3">
      <c r="B178" s="66" t="s">
        <v>2188</v>
      </c>
      <c r="C178" s="66" t="s">
        <v>93</v>
      </c>
      <c r="D178" s="66" t="s">
        <v>2189</v>
      </c>
      <c r="E178" s="66" t="s">
        <v>2190</v>
      </c>
      <c r="F178" s="156">
        <v>8000</v>
      </c>
      <c r="G178" s="66" t="s">
        <v>2191</v>
      </c>
      <c r="H178" s="66" t="s">
        <v>770</v>
      </c>
    </row>
    <row r="179" spans="2:8" x14ac:dyDescent="0.3">
      <c r="B179" s="66" t="s">
        <v>2192</v>
      </c>
      <c r="C179" s="66" t="s">
        <v>93</v>
      </c>
      <c r="D179" s="66" t="s">
        <v>2193</v>
      </c>
      <c r="E179" s="66" t="s">
        <v>2194</v>
      </c>
      <c r="F179" s="156">
        <v>7366</v>
      </c>
      <c r="G179" s="66" t="s">
        <v>2195</v>
      </c>
      <c r="H179" s="66" t="s">
        <v>770</v>
      </c>
    </row>
    <row r="180" spans="2:8" x14ac:dyDescent="0.3">
      <c r="B180" s="66" t="s">
        <v>2271</v>
      </c>
      <c r="C180" s="66" t="s">
        <v>11</v>
      </c>
      <c r="D180" s="66" t="s">
        <v>2272</v>
      </c>
      <c r="E180" s="66" t="s">
        <v>2273</v>
      </c>
      <c r="F180" s="156">
        <v>9149</v>
      </c>
      <c r="G180" s="66" t="s">
        <v>2274</v>
      </c>
      <c r="H180" s="66" t="s">
        <v>770</v>
      </c>
    </row>
    <row r="181" spans="2:8" x14ac:dyDescent="0.3">
      <c r="B181" s="66" t="s">
        <v>2275</v>
      </c>
      <c r="C181" s="66" t="s">
        <v>11</v>
      </c>
      <c r="D181" s="66" t="s">
        <v>2276</v>
      </c>
      <c r="E181" s="66" t="s">
        <v>2277</v>
      </c>
      <c r="F181" s="156">
        <v>2000</v>
      </c>
      <c r="G181" s="66" t="s">
        <v>2278</v>
      </c>
      <c r="H181" s="66" t="s">
        <v>770</v>
      </c>
    </row>
    <row r="182" spans="2:8" x14ac:dyDescent="0.3">
      <c r="B182" s="66" t="s">
        <v>2279</v>
      </c>
      <c r="C182" s="66" t="s">
        <v>11</v>
      </c>
      <c r="D182" s="66" t="s">
        <v>2280</v>
      </c>
      <c r="E182" s="66" t="s">
        <v>2281</v>
      </c>
      <c r="F182" s="156">
        <v>7800</v>
      </c>
      <c r="G182" s="66" t="s">
        <v>2282</v>
      </c>
      <c r="H182" s="66" t="s">
        <v>770</v>
      </c>
    </row>
    <row r="183" spans="2:8" x14ac:dyDescent="0.3">
      <c r="B183" s="66" t="s">
        <v>2283</v>
      </c>
      <c r="C183" s="66" t="s">
        <v>11</v>
      </c>
      <c r="D183" s="66" t="s">
        <v>2284</v>
      </c>
      <c r="E183" s="66" t="s">
        <v>2285</v>
      </c>
      <c r="F183" s="156">
        <v>8000</v>
      </c>
      <c r="G183" s="66" t="s">
        <v>2286</v>
      </c>
      <c r="H183" s="66" t="s">
        <v>770</v>
      </c>
    </row>
    <row r="184" spans="2:8" x14ac:dyDescent="0.3">
      <c r="B184" s="66" t="s">
        <v>2287</v>
      </c>
      <c r="C184" s="66" t="s">
        <v>11</v>
      </c>
      <c r="D184" s="66" t="s">
        <v>2288</v>
      </c>
      <c r="E184" s="66" t="s">
        <v>2289</v>
      </c>
      <c r="F184" s="156">
        <v>6000</v>
      </c>
      <c r="G184" s="66" t="s">
        <v>2290</v>
      </c>
      <c r="H184" s="66" t="s">
        <v>770</v>
      </c>
    </row>
    <row r="185" spans="2:8" x14ac:dyDescent="0.3">
      <c r="B185" s="66" t="s">
        <v>2291</v>
      </c>
      <c r="C185" s="66" t="s">
        <v>11</v>
      </c>
      <c r="D185" s="66" t="s">
        <v>2292</v>
      </c>
      <c r="E185" s="66" t="s">
        <v>2293</v>
      </c>
      <c r="F185" s="156">
        <v>9600</v>
      </c>
      <c r="G185" s="66" t="s">
        <v>2294</v>
      </c>
      <c r="H185" s="66" t="s">
        <v>770</v>
      </c>
    </row>
    <row r="186" spans="2:8" x14ac:dyDescent="0.3">
      <c r="B186" s="66" t="s">
        <v>2295</v>
      </c>
      <c r="C186" s="66" t="s">
        <v>11</v>
      </c>
      <c r="D186" s="66" t="s">
        <v>2296</v>
      </c>
      <c r="E186" s="66" t="s">
        <v>2297</v>
      </c>
      <c r="F186" s="156">
        <v>10000</v>
      </c>
      <c r="G186" s="66" t="s">
        <v>2298</v>
      </c>
      <c r="H186" s="66" t="s">
        <v>770</v>
      </c>
    </row>
    <row r="187" spans="2:8" x14ac:dyDescent="0.3">
      <c r="B187" s="66" t="s">
        <v>2299</v>
      </c>
      <c r="C187" s="66" t="s">
        <v>11</v>
      </c>
      <c r="D187" s="66" t="s">
        <v>2300</v>
      </c>
      <c r="E187" s="66" t="s">
        <v>2301</v>
      </c>
      <c r="F187" s="156">
        <v>9543</v>
      </c>
      <c r="G187" s="66" t="s">
        <v>2302</v>
      </c>
      <c r="H187" s="66" t="s">
        <v>770</v>
      </c>
    </row>
    <row r="188" spans="2:8" x14ac:dyDescent="0.3">
      <c r="B188" s="66" t="s">
        <v>2303</v>
      </c>
      <c r="C188" s="66" t="s">
        <v>11</v>
      </c>
      <c r="D188" s="66" t="s">
        <v>2304</v>
      </c>
      <c r="E188" s="66" t="s">
        <v>2305</v>
      </c>
      <c r="F188" s="156">
        <v>10000</v>
      </c>
      <c r="G188" s="66" t="s">
        <v>2306</v>
      </c>
      <c r="H188" s="66" t="s">
        <v>770</v>
      </c>
    </row>
    <row r="189" spans="2:8" x14ac:dyDescent="0.3">
      <c r="B189" s="66" t="s">
        <v>2307</v>
      </c>
      <c r="C189" s="66" t="s">
        <v>11</v>
      </c>
      <c r="D189" s="66" t="s">
        <v>2308</v>
      </c>
      <c r="E189" s="66" t="s">
        <v>2309</v>
      </c>
      <c r="F189" s="156">
        <v>5000</v>
      </c>
      <c r="G189" s="66" t="s">
        <v>2310</v>
      </c>
      <c r="H189" s="66" t="s">
        <v>770</v>
      </c>
    </row>
    <row r="190" spans="2:8" x14ac:dyDescent="0.3">
      <c r="B190" s="66" t="s">
        <v>2311</v>
      </c>
      <c r="C190" s="66" t="s">
        <v>11</v>
      </c>
      <c r="D190" s="66" t="s">
        <v>2312</v>
      </c>
      <c r="E190" s="66" t="s">
        <v>2313</v>
      </c>
      <c r="F190" s="156">
        <v>10000</v>
      </c>
      <c r="G190" s="66" t="s">
        <v>2314</v>
      </c>
      <c r="H190" s="66" t="s">
        <v>770</v>
      </c>
    </row>
    <row r="191" spans="2:8" x14ac:dyDescent="0.3">
      <c r="B191" s="66" t="s">
        <v>2359</v>
      </c>
      <c r="C191" s="66" t="s">
        <v>95</v>
      </c>
      <c r="D191" s="66" t="s">
        <v>2360</v>
      </c>
      <c r="E191" s="66" t="s">
        <v>2361</v>
      </c>
      <c r="F191" s="156">
        <v>6359</v>
      </c>
      <c r="G191" s="66" t="s">
        <v>2362</v>
      </c>
      <c r="H191" s="66" t="s">
        <v>770</v>
      </c>
    </row>
    <row r="192" spans="2:8" x14ac:dyDescent="0.3">
      <c r="B192" s="66" t="s">
        <v>2363</v>
      </c>
      <c r="C192" s="66" t="s">
        <v>95</v>
      </c>
      <c r="D192" s="66" t="s">
        <v>2364</v>
      </c>
      <c r="E192" s="66" t="s">
        <v>2365</v>
      </c>
      <c r="F192" s="156">
        <v>7200</v>
      </c>
      <c r="G192" s="66" t="s">
        <v>2366</v>
      </c>
      <c r="H192" s="66" t="s">
        <v>770</v>
      </c>
    </row>
    <row r="193" spans="2:8" x14ac:dyDescent="0.3">
      <c r="B193" s="66" t="s">
        <v>2359</v>
      </c>
      <c r="C193" s="66" t="s">
        <v>95</v>
      </c>
      <c r="D193" s="66" t="s">
        <v>2367</v>
      </c>
      <c r="E193" s="66" t="s">
        <v>2368</v>
      </c>
      <c r="F193" s="156">
        <v>3605</v>
      </c>
      <c r="G193" s="66" t="s">
        <v>2369</v>
      </c>
      <c r="H193" s="66" t="s">
        <v>770</v>
      </c>
    </row>
    <row r="194" spans="2:8" x14ac:dyDescent="0.3">
      <c r="B194" s="66" t="s">
        <v>2370</v>
      </c>
      <c r="C194" s="66" t="s">
        <v>95</v>
      </c>
      <c r="D194" s="66" t="s">
        <v>2371</v>
      </c>
      <c r="E194" s="66" t="s">
        <v>2372</v>
      </c>
      <c r="F194" s="156">
        <v>10000</v>
      </c>
      <c r="G194" s="66" t="s">
        <v>2373</v>
      </c>
      <c r="H194" s="66" t="s">
        <v>770</v>
      </c>
    </row>
    <row r="195" spans="2:8" x14ac:dyDescent="0.3">
      <c r="B195" s="66" t="s">
        <v>2396</v>
      </c>
      <c r="C195" s="66" t="s">
        <v>96</v>
      </c>
      <c r="D195" s="66" t="s">
        <v>2397</v>
      </c>
      <c r="E195" s="66" t="s">
        <v>2398</v>
      </c>
      <c r="F195" s="156">
        <v>10000</v>
      </c>
      <c r="G195" s="66" t="s">
        <v>2399</v>
      </c>
      <c r="H195" s="66" t="s">
        <v>770</v>
      </c>
    </row>
    <row r="196" spans="2:8" x14ac:dyDescent="0.3">
      <c r="B196" s="66" t="s">
        <v>2400</v>
      </c>
      <c r="C196" s="66" t="s">
        <v>96</v>
      </c>
      <c r="D196" s="66" t="s">
        <v>2401</v>
      </c>
      <c r="E196" s="66" t="s">
        <v>2402</v>
      </c>
      <c r="F196" s="156">
        <v>10000</v>
      </c>
      <c r="G196" s="66" t="s">
        <v>2403</v>
      </c>
      <c r="H196" s="66" t="s">
        <v>770</v>
      </c>
    </row>
    <row r="197" spans="2:8" x14ac:dyDescent="0.3">
      <c r="B197" s="66" t="s">
        <v>2404</v>
      </c>
      <c r="C197" s="66" t="s">
        <v>96</v>
      </c>
      <c r="D197" s="66" t="s">
        <v>2405</v>
      </c>
      <c r="E197" s="66" t="s">
        <v>2406</v>
      </c>
      <c r="F197" s="156">
        <v>5000</v>
      </c>
      <c r="G197" s="66" t="s">
        <v>2407</v>
      </c>
      <c r="H197" s="66" t="s">
        <v>770</v>
      </c>
    </row>
    <row r="198" spans="2:8" x14ac:dyDescent="0.3">
      <c r="B198" s="66" t="s">
        <v>2408</v>
      </c>
      <c r="C198" s="66" t="s">
        <v>96</v>
      </c>
      <c r="D198" s="66" t="s">
        <v>2409</v>
      </c>
      <c r="E198" s="66" t="s">
        <v>2410</v>
      </c>
      <c r="F198" s="156">
        <v>2387</v>
      </c>
      <c r="G198" s="66" t="s">
        <v>2411</v>
      </c>
      <c r="H198" s="66" t="s">
        <v>770</v>
      </c>
    </row>
    <row r="199" spans="2:8" x14ac:dyDescent="0.3">
      <c r="B199" s="66" t="s">
        <v>2412</v>
      </c>
      <c r="C199" s="66" t="s">
        <v>96</v>
      </c>
      <c r="D199" s="66" t="s">
        <v>2413</v>
      </c>
      <c r="E199" s="66" t="s">
        <v>2414</v>
      </c>
      <c r="F199" s="156">
        <v>8000</v>
      </c>
      <c r="G199" s="66" t="s">
        <v>2415</v>
      </c>
      <c r="H199" s="66" t="s">
        <v>770</v>
      </c>
    </row>
    <row r="200" spans="2:8" x14ac:dyDescent="0.3">
      <c r="B200" s="66" t="s">
        <v>2416</v>
      </c>
      <c r="C200" s="66" t="s">
        <v>96</v>
      </c>
      <c r="D200" s="66" t="s">
        <v>2417</v>
      </c>
      <c r="E200" s="66" t="s">
        <v>2418</v>
      </c>
      <c r="F200" s="156">
        <v>6590</v>
      </c>
      <c r="G200" s="66" t="s">
        <v>2419</v>
      </c>
      <c r="H200" s="66" t="s">
        <v>770</v>
      </c>
    </row>
    <row r="201" spans="2:8" x14ac:dyDescent="0.3">
      <c r="B201" s="66" t="s">
        <v>2420</v>
      </c>
      <c r="C201" s="66" t="s">
        <v>96</v>
      </c>
      <c r="D201" s="66" t="s">
        <v>2421</v>
      </c>
      <c r="E201" s="66" t="s">
        <v>2422</v>
      </c>
      <c r="F201" s="156">
        <v>10000</v>
      </c>
      <c r="G201" s="66" t="s">
        <v>2423</v>
      </c>
      <c r="H201" s="66" t="s">
        <v>770</v>
      </c>
    </row>
    <row r="202" spans="2:8" x14ac:dyDescent="0.3">
      <c r="B202" s="66" t="s">
        <v>2424</v>
      </c>
      <c r="C202" s="66" t="s">
        <v>96</v>
      </c>
      <c r="D202" s="66" t="s">
        <v>2425</v>
      </c>
      <c r="E202" s="66" t="s">
        <v>2426</v>
      </c>
      <c r="F202" s="156">
        <v>10000</v>
      </c>
      <c r="G202" s="66" t="s">
        <v>2427</v>
      </c>
      <c r="H202" s="66" t="s">
        <v>770</v>
      </c>
    </row>
    <row r="203" spans="2:8" x14ac:dyDescent="0.3">
      <c r="B203" s="66" t="s">
        <v>2428</v>
      </c>
      <c r="C203" s="66" t="s">
        <v>96</v>
      </c>
      <c r="D203" s="66" t="s">
        <v>2429</v>
      </c>
      <c r="E203" s="66" t="s">
        <v>2430</v>
      </c>
      <c r="F203" s="156">
        <v>2830</v>
      </c>
      <c r="G203" s="66" t="s">
        <v>2431</v>
      </c>
      <c r="H203" s="66" t="s">
        <v>770</v>
      </c>
    </row>
    <row r="204" spans="2:8" x14ac:dyDescent="0.3">
      <c r="B204" s="66" t="s">
        <v>2432</v>
      </c>
      <c r="C204" s="66" t="s">
        <v>96</v>
      </c>
      <c r="D204" s="66" t="s">
        <v>2433</v>
      </c>
      <c r="E204" s="66" t="s">
        <v>2434</v>
      </c>
      <c r="F204" s="156">
        <v>6252</v>
      </c>
      <c r="G204" s="66" t="s">
        <v>2435</v>
      </c>
      <c r="H204" s="66" t="s">
        <v>770</v>
      </c>
    </row>
    <row r="205" spans="2:8" x14ac:dyDescent="0.3">
      <c r="B205" s="66" t="s">
        <v>2436</v>
      </c>
      <c r="C205" s="66" t="s">
        <v>96</v>
      </c>
      <c r="D205" s="66" t="s">
        <v>2437</v>
      </c>
      <c r="E205" s="66" t="s">
        <v>2438</v>
      </c>
      <c r="F205" s="156">
        <v>3069</v>
      </c>
      <c r="G205" s="66" t="s">
        <v>2439</v>
      </c>
      <c r="H205" s="66" t="s">
        <v>770</v>
      </c>
    </row>
    <row r="206" spans="2:8" x14ac:dyDescent="0.3">
      <c r="B206" s="66" t="s">
        <v>2440</v>
      </c>
      <c r="C206" s="66" t="s">
        <v>96</v>
      </c>
      <c r="D206" s="66" t="s">
        <v>2441</v>
      </c>
      <c r="E206" s="66" t="s">
        <v>2442</v>
      </c>
      <c r="F206" s="156">
        <v>5748</v>
      </c>
      <c r="G206" s="66" t="s">
        <v>2443</v>
      </c>
      <c r="H206" s="66" t="s">
        <v>770</v>
      </c>
    </row>
    <row r="207" spans="2:8" x14ac:dyDescent="0.3">
      <c r="B207" s="66" t="s">
        <v>2444</v>
      </c>
      <c r="C207" s="66" t="s">
        <v>96</v>
      </c>
      <c r="D207" s="66" t="s">
        <v>2445</v>
      </c>
      <c r="E207" s="66" t="s">
        <v>2418</v>
      </c>
      <c r="F207" s="156">
        <v>10000</v>
      </c>
      <c r="G207" s="66" t="s">
        <v>2446</v>
      </c>
      <c r="H207" s="66" t="s">
        <v>770</v>
      </c>
    </row>
    <row r="208" spans="2:8" x14ac:dyDescent="0.3">
      <c r="B208" s="66" t="s">
        <v>2447</v>
      </c>
      <c r="C208" s="66" t="s">
        <v>96</v>
      </c>
      <c r="D208" s="66" t="s">
        <v>2448</v>
      </c>
      <c r="E208" s="66" t="s">
        <v>2449</v>
      </c>
      <c r="F208" s="156">
        <v>2000</v>
      </c>
      <c r="G208" s="66" t="s">
        <v>2450</v>
      </c>
      <c r="H208" s="66" t="s">
        <v>770</v>
      </c>
    </row>
    <row r="209" spans="2:8" x14ac:dyDescent="0.3">
      <c r="B209" s="66" t="s">
        <v>2451</v>
      </c>
      <c r="C209" s="66" t="s">
        <v>96</v>
      </c>
      <c r="D209" s="66" t="s">
        <v>2452</v>
      </c>
      <c r="E209" s="66" t="s">
        <v>2453</v>
      </c>
      <c r="F209" s="156">
        <v>10000</v>
      </c>
      <c r="G209" s="66" t="s">
        <v>2454</v>
      </c>
      <c r="H209" s="66" t="s">
        <v>770</v>
      </c>
    </row>
    <row r="210" spans="2:8" x14ac:dyDescent="0.3">
      <c r="B210" s="66" t="s">
        <v>2455</v>
      </c>
      <c r="C210" s="66" t="s">
        <v>96</v>
      </c>
      <c r="D210" s="66" t="s">
        <v>2456</v>
      </c>
      <c r="E210" s="66" t="s">
        <v>2457</v>
      </c>
      <c r="F210" s="156">
        <v>9500</v>
      </c>
      <c r="G210" s="66" t="s">
        <v>2458</v>
      </c>
      <c r="H210" s="66" t="s">
        <v>770</v>
      </c>
    </row>
    <row r="211" spans="2:8" x14ac:dyDescent="0.3">
      <c r="B211" s="66" t="s">
        <v>2436</v>
      </c>
      <c r="C211" s="66" t="s">
        <v>96</v>
      </c>
      <c r="D211" s="66" t="s">
        <v>2459</v>
      </c>
      <c r="E211" s="66" t="s">
        <v>2438</v>
      </c>
      <c r="F211" s="156">
        <v>3150</v>
      </c>
      <c r="G211" s="66" t="s">
        <v>2460</v>
      </c>
      <c r="H211" s="66" t="s">
        <v>770</v>
      </c>
    </row>
    <row r="212" spans="2:8" x14ac:dyDescent="0.3">
      <c r="B212" s="66" t="s">
        <v>2574</v>
      </c>
      <c r="C212" s="66" t="s">
        <v>97</v>
      </c>
      <c r="D212" s="66" t="s">
        <v>2575</v>
      </c>
      <c r="E212" s="66" t="s">
        <v>2576</v>
      </c>
      <c r="F212" s="156">
        <v>8000</v>
      </c>
      <c r="G212" s="66" t="s">
        <v>2575</v>
      </c>
      <c r="H212" s="66" t="s">
        <v>770</v>
      </c>
    </row>
    <row r="213" spans="2:8" x14ac:dyDescent="0.3">
      <c r="B213" s="66" t="s">
        <v>2577</v>
      </c>
      <c r="C213" s="66" t="s">
        <v>97</v>
      </c>
      <c r="D213" s="66" t="s">
        <v>1065</v>
      </c>
      <c r="E213" s="66" t="s">
        <v>2578</v>
      </c>
      <c r="F213" s="156">
        <v>3000</v>
      </c>
      <c r="G213" s="66" t="s">
        <v>2579</v>
      </c>
      <c r="H213" s="66" t="s">
        <v>770</v>
      </c>
    </row>
    <row r="214" spans="2:8" x14ac:dyDescent="0.3">
      <c r="B214" s="66" t="s">
        <v>2580</v>
      </c>
      <c r="C214" s="66" t="s">
        <v>97</v>
      </c>
      <c r="D214" s="66" t="s">
        <v>2581</v>
      </c>
      <c r="E214" s="66" t="s">
        <v>2582</v>
      </c>
      <c r="F214" s="156">
        <v>2585</v>
      </c>
      <c r="G214" s="66" t="s">
        <v>2583</v>
      </c>
      <c r="H214" s="66" t="s">
        <v>770</v>
      </c>
    </row>
    <row r="215" spans="2:8" x14ac:dyDescent="0.3">
      <c r="B215" s="66" t="s">
        <v>2584</v>
      </c>
      <c r="C215" s="66" t="s">
        <v>97</v>
      </c>
      <c r="D215" s="66" t="s">
        <v>2585</v>
      </c>
      <c r="E215" s="66" t="s">
        <v>2586</v>
      </c>
      <c r="F215" s="156">
        <v>4900</v>
      </c>
      <c r="G215" s="66" t="s">
        <v>2587</v>
      </c>
      <c r="H215" s="66" t="s">
        <v>770</v>
      </c>
    </row>
    <row r="216" spans="2:8" x14ac:dyDescent="0.3">
      <c r="B216" s="66" t="s">
        <v>2588</v>
      </c>
      <c r="C216" s="66" t="s">
        <v>97</v>
      </c>
      <c r="D216" s="66" t="s">
        <v>2589</v>
      </c>
      <c r="E216" s="66" t="s">
        <v>2590</v>
      </c>
      <c r="F216" s="156">
        <v>6756</v>
      </c>
      <c r="G216" s="66" t="s">
        <v>2591</v>
      </c>
      <c r="H216" s="66" t="s">
        <v>770</v>
      </c>
    </row>
    <row r="217" spans="2:8" x14ac:dyDescent="0.3">
      <c r="B217" s="66" t="s">
        <v>2592</v>
      </c>
      <c r="C217" s="66" t="s">
        <v>97</v>
      </c>
      <c r="D217" s="66" t="s">
        <v>2593</v>
      </c>
      <c r="E217" s="66" t="s">
        <v>2594</v>
      </c>
      <c r="F217" s="156">
        <v>7303</v>
      </c>
      <c r="G217" s="66" t="s">
        <v>2595</v>
      </c>
      <c r="H217" s="66" t="s">
        <v>770</v>
      </c>
    </row>
    <row r="218" spans="2:8" x14ac:dyDescent="0.3">
      <c r="B218" s="66" t="s">
        <v>2596</v>
      </c>
      <c r="C218" s="66" t="s">
        <v>97</v>
      </c>
      <c r="D218" s="66" t="s">
        <v>2597</v>
      </c>
      <c r="E218" s="66" t="s">
        <v>2598</v>
      </c>
      <c r="F218" s="156">
        <v>2000</v>
      </c>
      <c r="G218" s="66" t="s">
        <v>2599</v>
      </c>
      <c r="H218" s="66" t="s">
        <v>770</v>
      </c>
    </row>
    <row r="219" spans="2:8" x14ac:dyDescent="0.3">
      <c r="B219" s="66" t="s">
        <v>2600</v>
      </c>
      <c r="C219" s="66" t="s">
        <v>97</v>
      </c>
      <c r="D219" s="66" t="s">
        <v>2601</v>
      </c>
      <c r="E219" s="66" t="s">
        <v>2602</v>
      </c>
      <c r="F219" s="156">
        <v>7000</v>
      </c>
      <c r="G219" s="66" t="s">
        <v>2603</v>
      </c>
      <c r="H219" s="66" t="s">
        <v>770</v>
      </c>
    </row>
    <row r="220" spans="2:8" x14ac:dyDescent="0.3">
      <c r="B220" s="66" t="s">
        <v>2657</v>
      </c>
      <c r="C220" s="66" t="s">
        <v>98</v>
      </c>
      <c r="D220" s="66" t="s">
        <v>2658</v>
      </c>
      <c r="E220" s="66" t="s">
        <v>2659</v>
      </c>
      <c r="F220" s="156">
        <v>6520</v>
      </c>
      <c r="G220" s="66" t="s">
        <v>2660</v>
      </c>
      <c r="H220" s="66" t="s">
        <v>770</v>
      </c>
    </row>
    <row r="221" spans="2:8" x14ac:dyDescent="0.3">
      <c r="B221" s="66" t="s">
        <v>2661</v>
      </c>
      <c r="C221" s="66" t="s">
        <v>98</v>
      </c>
      <c r="D221" s="66" t="s">
        <v>2662</v>
      </c>
      <c r="E221" s="66" t="s">
        <v>2663</v>
      </c>
      <c r="F221" s="156">
        <v>10000</v>
      </c>
      <c r="G221" s="66" t="s">
        <v>2664</v>
      </c>
      <c r="H221" s="66" t="s">
        <v>770</v>
      </c>
    </row>
    <row r="222" spans="2:8" x14ac:dyDescent="0.3">
      <c r="B222" s="66" t="s">
        <v>2665</v>
      </c>
      <c r="C222" s="66" t="s">
        <v>98</v>
      </c>
      <c r="D222" s="66" t="s">
        <v>2666</v>
      </c>
      <c r="E222" s="66" t="s">
        <v>2667</v>
      </c>
      <c r="F222" s="156">
        <v>5130</v>
      </c>
      <c r="G222" s="66" t="s">
        <v>2668</v>
      </c>
      <c r="H222" s="66" t="s">
        <v>770</v>
      </c>
    </row>
    <row r="223" spans="2:8" x14ac:dyDescent="0.3">
      <c r="B223" s="66" t="s">
        <v>2669</v>
      </c>
      <c r="C223" s="66" t="s">
        <v>98</v>
      </c>
      <c r="D223" s="66" t="s">
        <v>2670</v>
      </c>
      <c r="E223" s="66" t="s">
        <v>2671</v>
      </c>
      <c r="F223" s="156">
        <v>10000</v>
      </c>
      <c r="G223" s="66" t="s">
        <v>2672</v>
      </c>
      <c r="H223" s="66" t="s">
        <v>770</v>
      </c>
    </row>
    <row r="224" spans="2:8" x14ac:dyDescent="0.3">
      <c r="B224" s="66" t="s">
        <v>2673</v>
      </c>
      <c r="C224" s="66" t="s">
        <v>98</v>
      </c>
      <c r="D224" s="66" t="s">
        <v>2674</v>
      </c>
      <c r="E224" s="66" t="s">
        <v>2675</v>
      </c>
      <c r="F224" s="156">
        <v>6500</v>
      </c>
      <c r="G224" s="66" t="s">
        <v>2676</v>
      </c>
      <c r="H224" s="66" t="s">
        <v>770</v>
      </c>
    </row>
    <row r="225" spans="2:8" x14ac:dyDescent="0.3">
      <c r="B225" s="66" t="s">
        <v>2677</v>
      </c>
      <c r="C225" s="66" t="s">
        <v>98</v>
      </c>
      <c r="D225" s="66" t="s">
        <v>2678</v>
      </c>
      <c r="E225" s="66" t="s">
        <v>2679</v>
      </c>
      <c r="F225" s="156">
        <v>10000</v>
      </c>
      <c r="G225" s="66" t="s">
        <v>2680</v>
      </c>
      <c r="H225" s="66" t="s">
        <v>770</v>
      </c>
    </row>
    <row r="226" spans="2:8" x14ac:dyDescent="0.3">
      <c r="B226" s="66" t="s">
        <v>2673</v>
      </c>
      <c r="C226" s="66" t="s">
        <v>98</v>
      </c>
      <c r="D226" s="66" t="s">
        <v>2681</v>
      </c>
      <c r="E226" s="66" t="s">
        <v>2682</v>
      </c>
      <c r="F226" s="156">
        <v>3000</v>
      </c>
      <c r="G226" s="66" t="s">
        <v>2683</v>
      </c>
      <c r="H226" s="66" t="s">
        <v>770</v>
      </c>
    </row>
    <row r="227" spans="2:8" x14ac:dyDescent="0.3">
      <c r="B227" s="66" t="s">
        <v>2684</v>
      </c>
      <c r="C227" s="66" t="s">
        <v>98</v>
      </c>
      <c r="D227" s="66" t="s">
        <v>860</v>
      </c>
      <c r="E227" s="66" t="s">
        <v>2685</v>
      </c>
      <c r="F227" s="156">
        <v>2000</v>
      </c>
      <c r="G227" s="66" t="s">
        <v>2686</v>
      </c>
      <c r="H227" s="66" t="s">
        <v>770</v>
      </c>
    </row>
    <row r="228" spans="2:8" x14ac:dyDescent="0.3">
      <c r="B228" s="66" t="s">
        <v>2687</v>
      </c>
      <c r="C228" s="66" t="s">
        <v>98</v>
      </c>
      <c r="D228" s="66" t="s">
        <v>2688</v>
      </c>
      <c r="E228" s="66" t="s">
        <v>2689</v>
      </c>
      <c r="F228" s="156">
        <v>9900</v>
      </c>
      <c r="G228" s="66" t="s">
        <v>2690</v>
      </c>
      <c r="H228" s="66" t="s">
        <v>770</v>
      </c>
    </row>
    <row r="229" spans="2:8" x14ac:dyDescent="0.3">
      <c r="B229" s="66" t="s">
        <v>2691</v>
      </c>
      <c r="C229" s="66" t="s">
        <v>98</v>
      </c>
      <c r="D229" s="66" t="s">
        <v>2692</v>
      </c>
      <c r="E229" s="66" t="s">
        <v>2693</v>
      </c>
      <c r="F229" s="156">
        <v>6000</v>
      </c>
      <c r="G229" s="66" t="s">
        <v>2694</v>
      </c>
      <c r="H229" s="66" t="s">
        <v>770</v>
      </c>
    </row>
    <row r="230" spans="2:8" x14ac:dyDescent="0.3">
      <c r="B230" s="66" t="s">
        <v>2763</v>
      </c>
      <c r="C230" s="66" t="s">
        <v>99</v>
      </c>
      <c r="D230" s="66" t="s">
        <v>2764</v>
      </c>
      <c r="E230" s="66" t="s">
        <v>2765</v>
      </c>
      <c r="F230" s="156">
        <v>3000</v>
      </c>
      <c r="G230" s="66" t="s">
        <v>2766</v>
      </c>
      <c r="H230" s="66" t="s">
        <v>770</v>
      </c>
    </row>
    <row r="231" spans="2:8" x14ac:dyDescent="0.3">
      <c r="B231" s="66" t="s">
        <v>2767</v>
      </c>
      <c r="C231" s="66" t="s">
        <v>99</v>
      </c>
      <c r="D231" s="66" t="s">
        <v>2768</v>
      </c>
      <c r="E231" s="66" t="s">
        <v>2769</v>
      </c>
      <c r="F231" s="156">
        <v>5000</v>
      </c>
      <c r="G231" s="66" t="s">
        <v>2770</v>
      </c>
      <c r="H231" s="66" t="s">
        <v>770</v>
      </c>
    </row>
    <row r="232" spans="2:8" x14ac:dyDescent="0.3">
      <c r="B232" s="66" t="s">
        <v>2771</v>
      </c>
      <c r="C232" s="66" t="s">
        <v>99</v>
      </c>
      <c r="D232" s="66" t="s">
        <v>2772</v>
      </c>
      <c r="E232" s="66" t="s">
        <v>2773</v>
      </c>
      <c r="F232" s="156">
        <v>9000</v>
      </c>
      <c r="G232" s="66" t="s">
        <v>2774</v>
      </c>
      <c r="H232" s="66" t="s">
        <v>770</v>
      </c>
    </row>
    <row r="233" spans="2:8" x14ac:dyDescent="0.3">
      <c r="B233" s="66" t="s">
        <v>2775</v>
      </c>
      <c r="C233" s="66" t="s">
        <v>99</v>
      </c>
      <c r="D233" s="66" t="s">
        <v>2776</v>
      </c>
      <c r="E233" s="66" t="s">
        <v>2777</v>
      </c>
      <c r="F233" s="156">
        <v>10000</v>
      </c>
      <c r="G233" s="66" t="s">
        <v>2778</v>
      </c>
      <c r="H233" s="66" t="s">
        <v>770</v>
      </c>
    </row>
    <row r="234" spans="2:8" x14ac:dyDescent="0.3">
      <c r="B234" s="66" t="s">
        <v>2779</v>
      </c>
      <c r="C234" s="66" t="s">
        <v>99</v>
      </c>
      <c r="D234" s="66" t="s">
        <v>2780</v>
      </c>
      <c r="E234" s="66" t="s">
        <v>2781</v>
      </c>
      <c r="F234" s="156">
        <v>4140</v>
      </c>
      <c r="G234" s="66" t="s">
        <v>2782</v>
      </c>
      <c r="H234" s="66" t="s">
        <v>770</v>
      </c>
    </row>
    <row r="235" spans="2:8" x14ac:dyDescent="0.3">
      <c r="B235" s="66" t="s">
        <v>2783</v>
      </c>
      <c r="C235" s="66" t="s">
        <v>99</v>
      </c>
      <c r="D235" s="66" t="s">
        <v>2784</v>
      </c>
      <c r="E235" s="66" t="s">
        <v>2785</v>
      </c>
      <c r="F235" s="156">
        <v>2500</v>
      </c>
      <c r="G235" s="66" t="s">
        <v>2786</v>
      </c>
      <c r="H235" s="66" t="s">
        <v>770</v>
      </c>
    </row>
    <row r="236" spans="2:8" x14ac:dyDescent="0.3">
      <c r="B236" s="66" t="s">
        <v>2787</v>
      </c>
      <c r="C236" s="66" t="s">
        <v>99</v>
      </c>
      <c r="D236" s="66" t="s">
        <v>2788</v>
      </c>
      <c r="E236" s="66" t="s">
        <v>2789</v>
      </c>
      <c r="F236" s="156">
        <v>10000</v>
      </c>
      <c r="G236" s="66" t="s">
        <v>2790</v>
      </c>
      <c r="H236" s="66" t="s">
        <v>770</v>
      </c>
    </row>
    <row r="237" spans="2:8" x14ac:dyDescent="0.3">
      <c r="B237" s="66" t="s">
        <v>2791</v>
      </c>
      <c r="C237" s="66" t="s">
        <v>99</v>
      </c>
      <c r="D237" s="66" t="s">
        <v>2792</v>
      </c>
      <c r="E237" s="66" t="s">
        <v>2793</v>
      </c>
      <c r="F237" s="156">
        <v>6575</v>
      </c>
      <c r="G237" s="66" t="s">
        <v>2794</v>
      </c>
      <c r="H237" s="66" t="s">
        <v>770</v>
      </c>
    </row>
    <row r="238" spans="2:8" x14ac:dyDescent="0.3">
      <c r="B238" s="66" t="s">
        <v>2795</v>
      </c>
      <c r="C238" s="66" t="s">
        <v>99</v>
      </c>
      <c r="D238" s="66" t="s">
        <v>2796</v>
      </c>
      <c r="E238" s="66" t="s">
        <v>2797</v>
      </c>
      <c r="F238" s="156">
        <v>5638</v>
      </c>
      <c r="G238" s="66" t="s">
        <v>2798</v>
      </c>
      <c r="H238" s="66" t="s">
        <v>770</v>
      </c>
    </row>
    <row r="239" spans="2:8" x14ac:dyDescent="0.3">
      <c r="B239" s="66" t="s">
        <v>2799</v>
      </c>
      <c r="C239" s="66" t="s">
        <v>99</v>
      </c>
      <c r="D239" s="66" t="s">
        <v>2800</v>
      </c>
      <c r="E239" s="66" t="s">
        <v>2801</v>
      </c>
      <c r="F239" s="156">
        <v>4500</v>
      </c>
      <c r="G239" s="66" t="s">
        <v>2802</v>
      </c>
      <c r="H239" s="66" t="s">
        <v>770</v>
      </c>
    </row>
    <row r="240" spans="2:8" x14ac:dyDescent="0.3">
      <c r="B240" s="66" t="s">
        <v>2850</v>
      </c>
      <c r="C240" s="66" t="s">
        <v>100</v>
      </c>
      <c r="D240" s="66" t="s">
        <v>2851</v>
      </c>
      <c r="E240" s="66" t="s">
        <v>2852</v>
      </c>
      <c r="F240" s="156">
        <v>8136</v>
      </c>
      <c r="G240" s="66" t="s">
        <v>2853</v>
      </c>
      <c r="H240" s="66" t="s">
        <v>770</v>
      </c>
    </row>
    <row r="241" spans="2:8" x14ac:dyDescent="0.3">
      <c r="B241" s="66" t="s">
        <v>2854</v>
      </c>
      <c r="C241" s="66" t="s">
        <v>100</v>
      </c>
      <c r="D241" s="66" t="s">
        <v>2855</v>
      </c>
      <c r="E241" s="66" t="s">
        <v>2854</v>
      </c>
      <c r="F241" s="156">
        <v>6000</v>
      </c>
      <c r="G241" s="66" t="s">
        <v>2856</v>
      </c>
      <c r="H241" s="66" t="s">
        <v>770</v>
      </c>
    </row>
    <row r="242" spans="2:8" x14ac:dyDescent="0.3">
      <c r="B242" s="66" t="s">
        <v>2857</v>
      </c>
      <c r="C242" s="66" t="s">
        <v>100</v>
      </c>
      <c r="D242" s="66" t="s">
        <v>2858</v>
      </c>
      <c r="E242" s="66" t="s">
        <v>2859</v>
      </c>
      <c r="F242" s="156">
        <v>7257</v>
      </c>
      <c r="G242" s="66" t="s">
        <v>2860</v>
      </c>
      <c r="H242" s="66" t="s">
        <v>770</v>
      </c>
    </row>
    <row r="243" spans="2:8" x14ac:dyDescent="0.3">
      <c r="B243" s="66" t="s">
        <v>2861</v>
      </c>
      <c r="C243" s="66" t="s">
        <v>100</v>
      </c>
      <c r="D243" s="66" t="s">
        <v>2862</v>
      </c>
      <c r="E243" s="66" t="s">
        <v>2863</v>
      </c>
      <c r="F243" s="156">
        <v>2500</v>
      </c>
      <c r="G243" s="66" t="s">
        <v>2864</v>
      </c>
      <c r="H243" s="66" t="s">
        <v>770</v>
      </c>
    </row>
    <row r="244" spans="2:8" x14ac:dyDescent="0.3">
      <c r="B244" s="66" t="s">
        <v>2865</v>
      </c>
      <c r="C244" s="66" t="s">
        <v>100</v>
      </c>
      <c r="D244" s="66" t="s">
        <v>2866</v>
      </c>
      <c r="E244" s="66" t="s">
        <v>2867</v>
      </c>
      <c r="F244" s="156">
        <v>9910</v>
      </c>
      <c r="G244" s="66" t="s">
        <v>2866</v>
      </c>
      <c r="H244" s="66" t="s">
        <v>770</v>
      </c>
    </row>
    <row r="245" spans="2:8" x14ac:dyDescent="0.3">
      <c r="B245" s="66" t="s">
        <v>2868</v>
      </c>
      <c r="C245" s="66" t="s">
        <v>100</v>
      </c>
      <c r="D245" s="66" t="s">
        <v>2869</v>
      </c>
      <c r="E245" s="66" t="s">
        <v>2870</v>
      </c>
      <c r="F245" s="156">
        <v>5000</v>
      </c>
      <c r="G245" s="66" t="s">
        <v>2871</v>
      </c>
      <c r="H245" s="66" t="s">
        <v>770</v>
      </c>
    </row>
    <row r="246" spans="2:8" x14ac:dyDescent="0.3">
      <c r="B246" s="66" t="s">
        <v>2872</v>
      </c>
      <c r="C246" s="66" t="s">
        <v>100</v>
      </c>
      <c r="D246" s="66" t="s">
        <v>2873</v>
      </c>
      <c r="E246" s="66" t="s">
        <v>2874</v>
      </c>
      <c r="F246" s="156">
        <v>4700</v>
      </c>
      <c r="G246" s="66" t="s">
        <v>2875</v>
      </c>
      <c r="H246" s="66" t="s">
        <v>770</v>
      </c>
    </row>
    <row r="247" spans="2:8" x14ac:dyDescent="0.3">
      <c r="B247" s="66" t="s">
        <v>2876</v>
      </c>
      <c r="C247" s="66" t="s">
        <v>100</v>
      </c>
      <c r="D247" s="66" t="s">
        <v>2877</v>
      </c>
      <c r="E247" s="66" t="s">
        <v>2878</v>
      </c>
      <c r="F247" s="156">
        <v>3099.94</v>
      </c>
      <c r="G247" s="66" t="s">
        <v>2879</v>
      </c>
      <c r="H247" s="66" t="s">
        <v>770</v>
      </c>
    </row>
    <row r="248" spans="2:8" x14ac:dyDescent="0.3">
      <c r="B248" s="66" t="s">
        <v>2857</v>
      </c>
      <c r="C248" s="66" t="s">
        <v>100</v>
      </c>
      <c r="D248" s="66" t="s">
        <v>2880</v>
      </c>
      <c r="E248" s="66" t="s">
        <v>2859</v>
      </c>
      <c r="F248" s="156">
        <v>2067</v>
      </c>
      <c r="G248" s="66" t="s">
        <v>2881</v>
      </c>
      <c r="H248" s="66" t="s">
        <v>770</v>
      </c>
    </row>
    <row r="249" spans="2:8" x14ac:dyDescent="0.3">
      <c r="B249" s="66" t="s">
        <v>2882</v>
      </c>
      <c r="C249" s="66" t="s">
        <v>100</v>
      </c>
      <c r="D249" s="66" t="s">
        <v>2883</v>
      </c>
      <c r="E249" s="66" t="s">
        <v>2884</v>
      </c>
      <c r="F249" s="156">
        <v>2500</v>
      </c>
      <c r="G249" s="66" t="s">
        <v>2885</v>
      </c>
      <c r="H249" s="66" t="s">
        <v>770</v>
      </c>
    </row>
    <row r="250" spans="2:8" x14ac:dyDescent="0.3">
      <c r="B250" s="66" t="s">
        <v>2930</v>
      </c>
      <c r="C250" s="66" t="s">
        <v>101</v>
      </c>
      <c r="D250" s="66" t="s">
        <v>2931</v>
      </c>
      <c r="E250" s="66" t="s">
        <v>2932</v>
      </c>
      <c r="F250" s="156">
        <v>10000</v>
      </c>
      <c r="G250" s="66" t="s">
        <v>2933</v>
      </c>
      <c r="H250" s="66" t="s">
        <v>770</v>
      </c>
    </row>
    <row r="251" spans="2:8" x14ac:dyDescent="0.3">
      <c r="B251" s="66" t="s">
        <v>2934</v>
      </c>
      <c r="C251" s="66" t="s">
        <v>101</v>
      </c>
      <c r="D251" s="66" t="s">
        <v>2935</v>
      </c>
      <c r="E251" s="66" t="s">
        <v>2936</v>
      </c>
      <c r="F251" s="156">
        <v>3000</v>
      </c>
      <c r="G251" s="66" t="s">
        <v>2937</v>
      </c>
      <c r="H251" s="66" t="s">
        <v>770</v>
      </c>
    </row>
    <row r="252" spans="2:8" x14ac:dyDescent="0.3">
      <c r="B252" s="66" t="s">
        <v>2934</v>
      </c>
      <c r="C252" s="66" t="s">
        <v>101</v>
      </c>
      <c r="D252" s="66" t="s">
        <v>2938</v>
      </c>
      <c r="E252" s="66" t="s">
        <v>2939</v>
      </c>
      <c r="F252" s="156">
        <v>2750</v>
      </c>
      <c r="G252" s="66" t="s">
        <v>2940</v>
      </c>
      <c r="H252" s="66" t="s">
        <v>770</v>
      </c>
    </row>
    <row r="253" spans="2:8" x14ac:dyDescent="0.3">
      <c r="B253" s="66" t="s">
        <v>2941</v>
      </c>
      <c r="C253" s="66" t="s">
        <v>101</v>
      </c>
      <c r="D253" s="66" t="s">
        <v>2942</v>
      </c>
      <c r="E253" s="66" t="s">
        <v>2943</v>
      </c>
      <c r="F253" s="156">
        <v>6540</v>
      </c>
      <c r="G253" s="66" t="s">
        <v>2944</v>
      </c>
      <c r="H253" s="66" t="s">
        <v>770</v>
      </c>
    </row>
    <row r="254" spans="2:8" x14ac:dyDescent="0.3">
      <c r="B254" s="66" t="s">
        <v>2965</v>
      </c>
      <c r="C254" s="66" t="s">
        <v>102</v>
      </c>
      <c r="D254" s="66" t="s">
        <v>2966</v>
      </c>
      <c r="E254" s="66" t="s">
        <v>2967</v>
      </c>
      <c r="F254" s="156">
        <v>6367</v>
      </c>
      <c r="G254" s="66" t="s">
        <v>2968</v>
      </c>
      <c r="H254" s="66" t="s">
        <v>770</v>
      </c>
    </row>
    <row r="255" spans="2:8" x14ac:dyDescent="0.3">
      <c r="B255" s="66" t="s">
        <v>2969</v>
      </c>
      <c r="C255" s="66" t="s">
        <v>102</v>
      </c>
      <c r="D255" s="66" t="s">
        <v>2970</v>
      </c>
      <c r="E255" s="66" t="s">
        <v>2971</v>
      </c>
      <c r="F255" s="156">
        <v>5940</v>
      </c>
      <c r="G255" s="66" t="s">
        <v>2972</v>
      </c>
      <c r="H255" s="66" t="s">
        <v>770</v>
      </c>
    </row>
    <row r="256" spans="2:8" x14ac:dyDescent="0.3">
      <c r="B256" s="66" t="s">
        <v>2973</v>
      </c>
      <c r="C256" s="66" t="s">
        <v>102</v>
      </c>
      <c r="D256" s="66" t="s">
        <v>2974</v>
      </c>
      <c r="E256" s="66" t="s">
        <v>2975</v>
      </c>
      <c r="F256" s="156">
        <v>10000</v>
      </c>
      <c r="G256" s="66" t="s">
        <v>2976</v>
      </c>
      <c r="H256" s="66" t="s">
        <v>770</v>
      </c>
    </row>
    <row r="257" spans="2:8" x14ac:dyDescent="0.3">
      <c r="B257" s="66" t="s">
        <v>2977</v>
      </c>
      <c r="C257" s="66" t="s">
        <v>102</v>
      </c>
      <c r="D257" s="66" t="s">
        <v>2978</v>
      </c>
      <c r="E257" s="66" t="s">
        <v>2979</v>
      </c>
      <c r="F257" s="156">
        <v>10000</v>
      </c>
      <c r="G257" s="66" t="s">
        <v>2980</v>
      </c>
      <c r="H257" s="66" t="s">
        <v>770</v>
      </c>
    </row>
    <row r="258" spans="2:8" x14ac:dyDescent="0.3">
      <c r="B258" s="66" t="s">
        <v>2981</v>
      </c>
      <c r="C258" s="66" t="s">
        <v>102</v>
      </c>
      <c r="D258" s="66" t="s">
        <v>2982</v>
      </c>
      <c r="E258" s="66" t="s">
        <v>2983</v>
      </c>
      <c r="F258" s="156">
        <v>6739</v>
      </c>
      <c r="G258" s="66" t="s">
        <v>2984</v>
      </c>
      <c r="H258" s="66" t="s">
        <v>770</v>
      </c>
    </row>
    <row r="259" spans="2:8" x14ac:dyDescent="0.3">
      <c r="B259" s="66" t="s">
        <v>2985</v>
      </c>
      <c r="C259" s="66" t="s">
        <v>102</v>
      </c>
      <c r="D259" s="66" t="s">
        <v>2986</v>
      </c>
      <c r="E259" s="66" t="s">
        <v>2985</v>
      </c>
      <c r="F259" s="156">
        <v>4138</v>
      </c>
      <c r="G259" s="66" t="s">
        <v>2987</v>
      </c>
      <c r="H259" s="66" t="s">
        <v>770</v>
      </c>
    </row>
    <row r="260" spans="2:8" x14ac:dyDescent="0.3">
      <c r="B260" s="66" t="s">
        <v>2988</v>
      </c>
      <c r="C260" s="66" t="s">
        <v>102</v>
      </c>
      <c r="D260" s="66" t="s">
        <v>2989</v>
      </c>
      <c r="E260" s="66" t="s">
        <v>2990</v>
      </c>
      <c r="F260" s="156">
        <v>5195</v>
      </c>
      <c r="G260" s="66" t="s">
        <v>2991</v>
      </c>
      <c r="H260" s="66" t="s">
        <v>770</v>
      </c>
    </row>
    <row r="261" spans="2:8" x14ac:dyDescent="0.3">
      <c r="B261" s="66" t="s">
        <v>2992</v>
      </c>
      <c r="C261" s="66" t="s">
        <v>102</v>
      </c>
      <c r="D261" s="66" t="s">
        <v>2993</v>
      </c>
      <c r="E261" s="66" t="s">
        <v>2994</v>
      </c>
      <c r="F261" s="156">
        <v>10000</v>
      </c>
      <c r="G261" s="66" t="s">
        <v>2995</v>
      </c>
      <c r="H261" s="66" t="s">
        <v>770</v>
      </c>
    </row>
    <row r="262" spans="2:8" x14ac:dyDescent="0.3">
      <c r="B262" s="66" t="s">
        <v>2996</v>
      </c>
      <c r="C262" s="66" t="s">
        <v>102</v>
      </c>
      <c r="D262" s="66" t="s">
        <v>2997</v>
      </c>
      <c r="E262" s="66" t="s">
        <v>2998</v>
      </c>
      <c r="F262" s="156">
        <v>10000</v>
      </c>
      <c r="G262" s="66" t="s">
        <v>2999</v>
      </c>
      <c r="H262" s="66" t="s">
        <v>770</v>
      </c>
    </row>
    <row r="263" spans="2:8" x14ac:dyDescent="0.3">
      <c r="B263" s="66" t="s">
        <v>3000</v>
      </c>
      <c r="C263" s="66" t="s">
        <v>102</v>
      </c>
      <c r="D263" s="66" t="s">
        <v>3001</v>
      </c>
      <c r="E263" s="66" t="s">
        <v>3002</v>
      </c>
      <c r="F263" s="156">
        <v>9835</v>
      </c>
      <c r="G263" s="66" t="s">
        <v>3003</v>
      </c>
      <c r="H263" s="66" t="s">
        <v>770</v>
      </c>
    </row>
    <row r="264" spans="2:8" x14ac:dyDescent="0.3">
      <c r="B264" s="66" t="s">
        <v>3004</v>
      </c>
      <c r="C264" s="66" t="s">
        <v>102</v>
      </c>
      <c r="D264" s="66" t="s">
        <v>3005</v>
      </c>
      <c r="E264" s="66" t="s">
        <v>3006</v>
      </c>
      <c r="F264" s="156">
        <v>5773</v>
      </c>
      <c r="G264" s="66" t="s">
        <v>3007</v>
      </c>
      <c r="H264" s="66" t="s">
        <v>770</v>
      </c>
    </row>
    <row r="265" spans="2:8" x14ac:dyDescent="0.3">
      <c r="B265" s="66" t="s">
        <v>3008</v>
      </c>
      <c r="C265" s="66" t="s">
        <v>102</v>
      </c>
      <c r="D265" s="66" t="s">
        <v>3009</v>
      </c>
      <c r="E265" s="66" t="s">
        <v>3010</v>
      </c>
      <c r="F265" s="156">
        <v>3610</v>
      </c>
      <c r="G265" s="66" t="s">
        <v>3011</v>
      </c>
      <c r="H265" s="66" t="s">
        <v>770</v>
      </c>
    </row>
    <row r="266" spans="2:8" x14ac:dyDescent="0.3">
      <c r="B266" s="66" t="s">
        <v>3012</v>
      </c>
      <c r="C266" s="66" t="s">
        <v>102</v>
      </c>
      <c r="D266" s="66" t="s">
        <v>3013</v>
      </c>
      <c r="E266" s="66" t="s">
        <v>3014</v>
      </c>
      <c r="F266" s="156">
        <v>2000</v>
      </c>
      <c r="G266" s="66" t="s">
        <v>3015</v>
      </c>
      <c r="H266" s="66" t="s">
        <v>770</v>
      </c>
    </row>
    <row r="267" spans="2:8" x14ac:dyDescent="0.3">
      <c r="B267" s="66" t="s">
        <v>3016</v>
      </c>
      <c r="C267" s="66" t="s">
        <v>102</v>
      </c>
      <c r="D267" s="66" t="s">
        <v>3017</v>
      </c>
      <c r="E267" s="66" t="s">
        <v>3018</v>
      </c>
      <c r="F267" s="156">
        <v>3600</v>
      </c>
      <c r="G267" s="66" t="s">
        <v>3019</v>
      </c>
      <c r="H267" s="66" t="s">
        <v>770</v>
      </c>
    </row>
    <row r="268" spans="2:8" x14ac:dyDescent="0.3">
      <c r="B268" s="66" t="s">
        <v>3020</v>
      </c>
      <c r="C268" s="66" t="s">
        <v>102</v>
      </c>
      <c r="D268" s="66" t="s">
        <v>3021</v>
      </c>
      <c r="E268" s="66" t="s">
        <v>3022</v>
      </c>
      <c r="F268" s="156">
        <v>2000</v>
      </c>
      <c r="G268" s="66" t="s">
        <v>3023</v>
      </c>
      <c r="H268" s="66" t="s">
        <v>770</v>
      </c>
    </row>
    <row r="269" spans="2:8" x14ac:dyDescent="0.3">
      <c r="B269" s="66" t="s">
        <v>3024</v>
      </c>
      <c r="C269" s="66" t="s">
        <v>102</v>
      </c>
      <c r="D269" s="66" t="s">
        <v>3025</v>
      </c>
      <c r="E269" s="66" t="s">
        <v>3026</v>
      </c>
      <c r="F269" s="156">
        <v>3350</v>
      </c>
      <c r="G269" s="66" t="s">
        <v>3027</v>
      </c>
      <c r="H269" s="66" t="s">
        <v>770</v>
      </c>
    </row>
    <row r="270" spans="2:8" x14ac:dyDescent="0.3">
      <c r="B270" s="66" t="s">
        <v>3028</v>
      </c>
      <c r="C270" s="66" t="s">
        <v>102</v>
      </c>
      <c r="D270" s="66" t="s">
        <v>3029</v>
      </c>
      <c r="E270" s="66" t="s">
        <v>3030</v>
      </c>
      <c r="F270" s="156">
        <v>2600</v>
      </c>
      <c r="G270" s="66" t="s">
        <v>3031</v>
      </c>
      <c r="H270" s="66" t="s">
        <v>770</v>
      </c>
    </row>
    <row r="271" spans="2:8" x14ac:dyDescent="0.3">
      <c r="B271" s="66" t="s">
        <v>3032</v>
      </c>
      <c r="C271" s="66" t="s">
        <v>102</v>
      </c>
      <c r="D271" s="66" t="s">
        <v>3033</v>
      </c>
      <c r="E271" s="66" t="s">
        <v>3034</v>
      </c>
      <c r="F271" s="156">
        <v>2250</v>
      </c>
      <c r="G271" s="66" t="s">
        <v>3035</v>
      </c>
      <c r="H271" s="66" t="s">
        <v>770</v>
      </c>
    </row>
    <row r="272" spans="2:8" x14ac:dyDescent="0.3">
      <c r="B272" s="66" t="s">
        <v>3036</v>
      </c>
      <c r="C272" s="66" t="s">
        <v>102</v>
      </c>
      <c r="D272" s="66" t="s">
        <v>3037</v>
      </c>
      <c r="E272" s="66" t="s">
        <v>3038</v>
      </c>
      <c r="F272" s="156">
        <v>5566</v>
      </c>
      <c r="G272" s="66" t="s">
        <v>3039</v>
      </c>
      <c r="H272" s="66" t="s">
        <v>770</v>
      </c>
    </row>
    <row r="273" spans="2:8" x14ac:dyDescent="0.3">
      <c r="B273" s="66" t="s">
        <v>3040</v>
      </c>
      <c r="C273" s="66" t="s">
        <v>102</v>
      </c>
      <c r="D273" s="66" t="s">
        <v>3041</v>
      </c>
      <c r="E273" s="66" t="s">
        <v>3042</v>
      </c>
      <c r="F273" s="156">
        <v>3000</v>
      </c>
      <c r="G273" s="66" t="s">
        <v>3043</v>
      </c>
      <c r="H273" s="66" t="s">
        <v>770</v>
      </c>
    </row>
    <row r="274" spans="2:8" x14ac:dyDescent="0.3">
      <c r="B274" s="66" t="s">
        <v>3044</v>
      </c>
      <c r="C274" s="66" t="s">
        <v>102</v>
      </c>
      <c r="D274" s="66" t="s">
        <v>3045</v>
      </c>
      <c r="E274" s="66" t="s">
        <v>3046</v>
      </c>
      <c r="F274" s="156">
        <v>2500</v>
      </c>
      <c r="G274" s="66" t="s">
        <v>3047</v>
      </c>
      <c r="H274" s="66" t="s">
        <v>770</v>
      </c>
    </row>
    <row r="275" spans="2:8" x14ac:dyDescent="0.3">
      <c r="B275" s="66" t="s">
        <v>3048</v>
      </c>
      <c r="C275" s="66" t="s">
        <v>102</v>
      </c>
      <c r="D275" s="66" t="s">
        <v>3049</v>
      </c>
      <c r="E275" s="66" t="s">
        <v>3050</v>
      </c>
      <c r="F275" s="156">
        <v>10000</v>
      </c>
      <c r="G275" s="66" t="s">
        <v>3051</v>
      </c>
      <c r="H275" s="66" t="s">
        <v>770</v>
      </c>
    </row>
    <row r="276" spans="2:8" x14ac:dyDescent="0.3">
      <c r="B276" s="66" t="s">
        <v>3160</v>
      </c>
      <c r="C276" s="66" t="s">
        <v>103</v>
      </c>
      <c r="D276" s="66" t="s">
        <v>3161</v>
      </c>
      <c r="E276" s="66" t="s">
        <v>3162</v>
      </c>
      <c r="F276" s="156">
        <v>3502</v>
      </c>
      <c r="G276" s="66" t="s">
        <v>3163</v>
      </c>
      <c r="H276" s="66" t="s">
        <v>770</v>
      </c>
    </row>
    <row r="277" spans="2:8" x14ac:dyDescent="0.3">
      <c r="B277" s="66" t="s">
        <v>3164</v>
      </c>
      <c r="C277" s="66" t="s">
        <v>103</v>
      </c>
      <c r="D277" s="66" t="s">
        <v>3165</v>
      </c>
      <c r="E277" s="66" t="s">
        <v>3166</v>
      </c>
      <c r="F277" s="156">
        <v>8592</v>
      </c>
      <c r="G277" s="66" t="s">
        <v>3167</v>
      </c>
      <c r="H277" s="66" t="s">
        <v>770</v>
      </c>
    </row>
    <row r="278" spans="2:8" x14ac:dyDescent="0.3">
      <c r="B278" s="66" t="s">
        <v>3168</v>
      </c>
      <c r="C278" s="66" t="s">
        <v>103</v>
      </c>
      <c r="D278" s="66" t="s">
        <v>3169</v>
      </c>
      <c r="E278" s="66" t="s">
        <v>3162</v>
      </c>
      <c r="F278" s="156">
        <v>2217</v>
      </c>
      <c r="G278" s="66" t="s">
        <v>3163</v>
      </c>
      <c r="H278" s="66" t="s">
        <v>770</v>
      </c>
    </row>
    <row r="279" spans="2:8" x14ac:dyDescent="0.3">
      <c r="B279" s="66" t="s">
        <v>3170</v>
      </c>
      <c r="C279" s="66" t="s">
        <v>103</v>
      </c>
      <c r="D279" s="66" t="s">
        <v>3171</v>
      </c>
      <c r="E279" s="66" t="s">
        <v>3172</v>
      </c>
      <c r="F279" s="156">
        <v>6039</v>
      </c>
      <c r="G279" s="66" t="s">
        <v>3173</v>
      </c>
      <c r="H279" s="66" t="s">
        <v>770</v>
      </c>
    </row>
    <row r="280" spans="2:8" x14ac:dyDescent="0.3">
      <c r="B280" s="66" t="s">
        <v>3174</v>
      </c>
      <c r="C280" s="66" t="s">
        <v>103</v>
      </c>
      <c r="D280" s="66" t="s">
        <v>3175</v>
      </c>
      <c r="E280" s="66" t="s">
        <v>3176</v>
      </c>
      <c r="F280" s="156">
        <v>8152</v>
      </c>
      <c r="G280" s="66" t="s">
        <v>3177</v>
      </c>
      <c r="H280" s="66" t="s">
        <v>770</v>
      </c>
    </row>
    <row r="281" spans="2:8" x14ac:dyDescent="0.3">
      <c r="B281" s="66" t="s">
        <v>3178</v>
      </c>
      <c r="C281" s="66" t="s">
        <v>103</v>
      </c>
      <c r="D281" s="66" t="s">
        <v>3179</v>
      </c>
      <c r="E281" s="66" t="s">
        <v>3180</v>
      </c>
      <c r="F281" s="156">
        <v>2034</v>
      </c>
      <c r="G281" s="66" t="s">
        <v>3181</v>
      </c>
      <c r="H281" s="66" t="s">
        <v>770</v>
      </c>
    </row>
    <row r="282" spans="2:8" x14ac:dyDescent="0.3">
      <c r="B282" s="66" t="s">
        <v>3182</v>
      </c>
      <c r="C282" s="66" t="s">
        <v>103</v>
      </c>
      <c r="D282" s="66" t="s">
        <v>3183</v>
      </c>
      <c r="E282" s="66" t="s">
        <v>3184</v>
      </c>
      <c r="F282" s="156">
        <v>10000</v>
      </c>
      <c r="G282" s="66" t="s">
        <v>3185</v>
      </c>
      <c r="H282" s="66" t="s">
        <v>770</v>
      </c>
    </row>
    <row r="283" spans="2:8" x14ac:dyDescent="0.3">
      <c r="B283" s="66" t="s">
        <v>3186</v>
      </c>
      <c r="C283" s="66" t="s">
        <v>103</v>
      </c>
      <c r="D283" s="66" t="s">
        <v>3187</v>
      </c>
      <c r="E283" s="66" t="s">
        <v>3188</v>
      </c>
      <c r="F283" s="156">
        <v>10000</v>
      </c>
      <c r="G283" s="66" t="s">
        <v>3189</v>
      </c>
      <c r="H283" s="66" t="s">
        <v>770</v>
      </c>
    </row>
    <row r="284" spans="2:8" x14ac:dyDescent="0.3">
      <c r="B284" s="66" t="s">
        <v>3190</v>
      </c>
      <c r="C284" s="66" t="s">
        <v>103</v>
      </c>
      <c r="D284" s="66" t="s">
        <v>3191</v>
      </c>
      <c r="E284" s="66" t="s">
        <v>3192</v>
      </c>
      <c r="F284" s="156">
        <v>6863</v>
      </c>
      <c r="G284" s="66" t="s">
        <v>3193</v>
      </c>
      <c r="H284" s="66" t="s">
        <v>770</v>
      </c>
    </row>
    <row r="285" spans="2:8" x14ac:dyDescent="0.3">
      <c r="B285" s="66" t="s">
        <v>3194</v>
      </c>
      <c r="C285" s="66" t="s">
        <v>103</v>
      </c>
      <c r="D285" s="66" t="s">
        <v>3195</v>
      </c>
      <c r="E285" s="66" t="s">
        <v>3196</v>
      </c>
      <c r="F285" s="156">
        <v>10000</v>
      </c>
      <c r="G285" s="66" t="s">
        <v>3197</v>
      </c>
      <c r="H285" s="66" t="s">
        <v>770</v>
      </c>
    </row>
    <row r="286" spans="2:8" x14ac:dyDescent="0.3">
      <c r="B286" s="66" t="s">
        <v>3198</v>
      </c>
      <c r="C286" s="66" t="s">
        <v>103</v>
      </c>
      <c r="D286" s="66" t="s">
        <v>3199</v>
      </c>
      <c r="E286" s="66" t="s">
        <v>3200</v>
      </c>
      <c r="F286" s="156">
        <v>4000</v>
      </c>
      <c r="G286" s="66" t="s">
        <v>3201</v>
      </c>
      <c r="H286" s="66" t="s">
        <v>770</v>
      </c>
    </row>
    <row r="287" spans="2:8" x14ac:dyDescent="0.3">
      <c r="B287" s="66" t="s">
        <v>3198</v>
      </c>
      <c r="C287" s="66" t="s">
        <v>103</v>
      </c>
      <c r="D287" s="66" t="s">
        <v>3202</v>
      </c>
      <c r="E287" s="66" t="s">
        <v>3200</v>
      </c>
      <c r="F287" s="156">
        <v>6000</v>
      </c>
      <c r="G287" s="66" t="s">
        <v>3203</v>
      </c>
      <c r="H287" s="66" t="s">
        <v>770</v>
      </c>
    </row>
    <row r="288" spans="2:8" x14ac:dyDescent="0.3">
      <c r="B288" s="66" t="s">
        <v>3204</v>
      </c>
      <c r="C288" s="66" t="s">
        <v>103</v>
      </c>
      <c r="D288" s="66" t="s">
        <v>3205</v>
      </c>
      <c r="E288" s="66" t="s">
        <v>3206</v>
      </c>
      <c r="F288" s="156">
        <v>6000</v>
      </c>
      <c r="G288" s="66" t="s">
        <v>3207</v>
      </c>
      <c r="H288" s="66" t="s">
        <v>770</v>
      </c>
    </row>
    <row r="289" spans="2:8" x14ac:dyDescent="0.3">
      <c r="B289" s="66" t="s">
        <v>1943</v>
      </c>
      <c r="C289" s="66" t="s">
        <v>104</v>
      </c>
      <c r="D289" s="66" t="s">
        <v>1944</v>
      </c>
      <c r="E289" s="66" t="s">
        <v>1945</v>
      </c>
      <c r="F289" s="156">
        <v>3000</v>
      </c>
      <c r="G289" s="66" t="s">
        <v>1946</v>
      </c>
      <c r="H289" s="66" t="s">
        <v>770</v>
      </c>
    </row>
    <row r="290" spans="2:8" x14ac:dyDescent="0.3">
      <c r="B290" s="66" t="s">
        <v>1947</v>
      </c>
      <c r="C290" s="66" t="s">
        <v>104</v>
      </c>
      <c r="D290" s="66" t="s">
        <v>1948</v>
      </c>
      <c r="E290" s="66" t="s">
        <v>1949</v>
      </c>
      <c r="F290" s="156">
        <v>10000</v>
      </c>
      <c r="G290" s="66" t="s">
        <v>1950</v>
      </c>
      <c r="H290" s="66" t="s">
        <v>770</v>
      </c>
    </row>
    <row r="291" spans="2:8" x14ac:dyDescent="0.3">
      <c r="B291" s="66" t="s">
        <v>1951</v>
      </c>
      <c r="C291" s="66" t="s">
        <v>104</v>
      </c>
      <c r="D291" s="66" t="s">
        <v>1952</v>
      </c>
      <c r="E291" s="66" t="s">
        <v>1953</v>
      </c>
      <c r="F291" s="156">
        <v>3000</v>
      </c>
      <c r="G291" s="66" t="s">
        <v>1954</v>
      </c>
      <c r="H291" s="66" t="s">
        <v>770</v>
      </c>
    </row>
    <row r="292" spans="2:8" x14ac:dyDescent="0.3">
      <c r="B292" s="66" t="s">
        <v>1955</v>
      </c>
      <c r="C292" s="66" t="s">
        <v>104</v>
      </c>
      <c r="D292" s="66" t="s">
        <v>1956</v>
      </c>
      <c r="E292" s="66" t="s">
        <v>1949</v>
      </c>
      <c r="F292" s="156">
        <v>9730</v>
      </c>
      <c r="G292" s="66" t="s">
        <v>1957</v>
      </c>
      <c r="H292" s="66" t="s">
        <v>770</v>
      </c>
    </row>
    <row r="293" spans="2:8" x14ac:dyDescent="0.3">
      <c r="B293" s="66" t="s">
        <v>1958</v>
      </c>
      <c r="C293" s="66" t="s">
        <v>104</v>
      </c>
      <c r="D293" s="66" t="s">
        <v>1959</v>
      </c>
      <c r="E293" s="66" t="s">
        <v>1960</v>
      </c>
      <c r="F293" s="156">
        <v>10000</v>
      </c>
      <c r="G293" s="66" t="s">
        <v>1961</v>
      </c>
      <c r="H293" s="66" t="s">
        <v>770</v>
      </c>
    </row>
    <row r="294" spans="2:8" x14ac:dyDescent="0.3">
      <c r="B294" s="66" t="s">
        <v>1962</v>
      </c>
      <c r="C294" s="66" t="s">
        <v>104</v>
      </c>
      <c r="D294" s="66" t="s">
        <v>1963</v>
      </c>
      <c r="E294" s="66" t="s">
        <v>1964</v>
      </c>
      <c r="F294" s="156">
        <v>6000</v>
      </c>
      <c r="G294" s="66" t="s">
        <v>1965</v>
      </c>
      <c r="H294" s="66" t="s">
        <v>770</v>
      </c>
    </row>
    <row r="295" spans="2:8" x14ac:dyDescent="0.3">
      <c r="B295" s="66" t="s">
        <v>1966</v>
      </c>
      <c r="C295" s="66" t="s">
        <v>104</v>
      </c>
      <c r="D295" s="66" t="s">
        <v>1967</v>
      </c>
      <c r="E295" s="66" t="s">
        <v>1968</v>
      </c>
      <c r="F295" s="156">
        <v>2400</v>
      </c>
      <c r="G295" s="66" t="s">
        <v>1969</v>
      </c>
      <c r="H295" s="66" t="s">
        <v>770</v>
      </c>
    </row>
    <row r="296" spans="2:8" x14ac:dyDescent="0.3">
      <c r="B296" s="66" t="s">
        <v>1970</v>
      </c>
      <c r="C296" s="66" t="s">
        <v>104</v>
      </c>
      <c r="D296" s="66" t="s">
        <v>1971</v>
      </c>
      <c r="E296" s="66" t="s">
        <v>1972</v>
      </c>
      <c r="F296" s="156">
        <v>5000</v>
      </c>
      <c r="G296" s="66" t="s">
        <v>1973</v>
      </c>
      <c r="H296" s="66" t="s">
        <v>770</v>
      </c>
    </row>
    <row r="297" spans="2:8" x14ac:dyDescent="0.3">
      <c r="B297" s="66" t="s">
        <v>1962</v>
      </c>
      <c r="C297" s="66" t="s">
        <v>104</v>
      </c>
      <c r="D297" s="66" t="s">
        <v>1974</v>
      </c>
      <c r="E297" s="66" t="s">
        <v>1964</v>
      </c>
      <c r="F297" s="156">
        <v>3200</v>
      </c>
      <c r="G297" s="66" t="s">
        <v>1975</v>
      </c>
      <c r="H297" s="66" t="s">
        <v>770</v>
      </c>
    </row>
    <row r="298" spans="2:8" x14ac:dyDescent="0.3">
      <c r="B298" s="66" t="s">
        <v>1976</v>
      </c>
      <c r="C298" s="66" t="s">
        <v>104</v>
      </c>
      <c r="D298" s="66" t="s">
        <v>1977</v>
      </c>
      <c r="E298" s="66" t="s">
        <v>1978</v>
      </c>
      <c r="F298" s="156">
        <v>5000</v>
      </c>
      <c r="G298" s="66" t="s">
        <v>1979</v>
      </c>
      <c r="H298" s="66" t="s">
        <v>770</v>
      </c>
    </row>
    <row r="299" spans="2:8" x14ac:dyDescent="0.3">
      <c r="B299" s="66" t="s">
        <v>1980</v>
      </c>
      <c r="C299" s="66" t="s">
        <v>104</v>
      </c>
      <c r="D299" s="66" t="s">
        <v>1981</v>
      </c>
      <c r="E299" s="66" t="s">
        <v>1982</v>
      </c>
      <c r="F299" s="156">
        <v>10000</v>
      </c>
      <c r="G299" s="66" t="s">
        <v>1983</v>
      </c>
      <c r="H299" s="66" t="s">
        <v>770</v>
      </c>
    </row>
    <row r="300" spans="2:8" x14ac:dyDescent="0.3">
      <c r="B300" s="66" t="s">
        <v>1984</v>
      </c>
      <c r="C300" s="66" t="s">
        <v>104</v>
      </c>
      <c r="D300" s="66" t="s">
        <v>1985</v>
      </c>
      <c r="E300" s="66" t="s">
        <v>1986</v>
      </c>
      <c r="F300" s="156">
        <v>2110</v>
      </c>
      <c r="G300" s="66" t="s">
        <v>1987</v>
      </c>
      <c r="H300" s="66" t="s">
        <v>770</v>
      </c>
    </row>
    <row r="301" spans="2:8" x14ac:dyDescent="0.3">
      <c r="B301" s="66" t="s">
        <v>1988</v>
      </c>
      <c r="C301" s="66" t="s">
        <v>104</v>
      </c>
      <c r="D301" s="66" t="s">
        <v>1989</v>
      </c>
      <c r="E301" s="66" t="s">
        <v>1990</v>
      </c>
      <c r="F301" s="156">
        <v>10000</v>
      </c>
      <c r="G301" s="66" t="s">
        <v>1991</v>
      </c>
      <c r="H301" s="66" t="s">
        <v>770</v>
      </c>
    </row>
    <row r="302" spans="2:8" x14ac:dyDescent="0.3">
      <c r="B302" s="66" t="s">
        <v>1992</v>
      </c>
      <c r="C302" s="66" t="s">
        <v>104</v>
      </c>
      <c r="D302" s="66" t="s">
        <v>1993</v>
      </c>
      <c r="E302" s="66" t="s">
        <v>1994</v>
      </c>
      <c r="F302" s="156">
        <v>3040</v>
      </c>
      <c r="G302" s="66" t="s">
        <v>1995</v>
      </c>
      <c r="H302" s="66" t="s">
        <v>770</v>
      </c>
    </row>
    <row r="303" spans="2:8" x14ac:dyDescent="0.3">
      <c r="B303" s="66" t="s">
        <v>1996</v>
      </c>
      <c r="C303" s="66" t="s">
        <v>104</v>
      </c>
      <c r="D303" s="66" t="s">
        <v>1997</v>
      </c>
      <c r="E303" s="66" t="s">
        <v>1982</v>
      </c>
      <c r="F303" s="156">
        <v>8712</v>
      </c>
      <c r="G303" s="66" t="s">
        <v>1998</v>
      </c>
      <c r="H303" s="66" t="s">
        <v>770</v>
      </c>
    </row>
    <row r="304" spans="2:8" x14ac:dyDescent="0.3">
      <c r="B304" s="66" t="s">
        <v>3292</v>
      </c>
      <c r="C304" s="66" t="s">
        <v>105</v>
      </c>
      <c r="D304" s="66" t="s">
        <v>3293</v>
      </c>
      <c r="E304" s="66" t="s">
        <v>3294</v>
      </c>
      <c r="F304" s="156">
        <v>3012</v>
      </c>
      <c r="G304" s="66" t="s">
        <v>3295</v>
      </c>
      <c r="H304" s="66" t="s">
        <v>770</v>
      </c>
    </row>
    <row r="305" spans="2:8" x14ac:dyDescent="0.3">
      <c r="B305" s="66" t="s">
        <v>3296</v>
      </c>
      <c r="C305" s="66" t="s">
        <v>105</v>
      </c>
      <c r="D305" s="66" t="s">
        <v>3297</v>
      </c>
      <c r="E305" s="66" t="s">
        <v>3298</v>
      </c>
      <c r="F305" s="156">
        <v>2730</v>
      </c>
      <c r="G305" s="66" t="s">
        <v>3299</v>
      </c>
      <c r="H305" s="66" t="s">
        <v>770</v>
      </c>
    </row>
    <row r="306" spans="2:8" x14ac:dyDescent="0.3">
      <c r="B306" s="66" t="s">
        <v>3300</v>
      </c>
      <c r="C306" s="66" t="s">
        <v>105</v>
      </c>
      <c r="D306" s="66" t="s">
        <v>3301</v>
      </c>
      <c r="E306" s="66" t="s">
        <v>3302</v>
      </c>
      <c r="F306" s="156">
        <v>2009</v>
      </c>
      <c r="G306" s="66" t="s">
        <v>3303</v>
      </c>
      <c r="H306" s="66" t="s">
        <v>770</v>
      </c>
    </row>
    <row r="307" spans="2:8" x14ac:dyDescent="0.3">
      <c r="B307" s="66" t="s">
        <v>3321</v>
      </c>
      <c r="C307" s="66" t="s">
        <v>106</v>
      </c>
      <c r="D307" s="66" t="s">
        <v>3322</v>
      </c>
      <c r="E307" s="66" t="s">
        <v>3323</v>
      </c>
      <c r="F307" s="156">
        <v>8620</v>
      </c>
      <c r="G307" s="66" t="s">
        <v>3324</v>
      </c>
      <c r="H307" s="66" t="s">
        <v>770</v>
      </c>
    </row>
    <row r="308" spans="2:8" x14ac:dyDescent="0.3">
      <c r="B308" s="66" t="s">
        <v>3325</v>
      </c>
      <c r="C308" s="66" t="s">
        <v>106</v>
      </c>
      <c r="D308" s="66" t="s">
        <v>3326</v>
      </c>
      <c r="E308" s="66" t="s">
        <v>3327</v>
      </c>
      <c r="F308" s="156">
        <v>5000</v>
      </c>
      <c r="G308" s="66" t="s">
        <v>3328</v>
      </c>
      <c r="H308" s="66" t="s">
        <v>770</v>
      </c>
    </row>
    <row r="309" spans="2:8" x14ac:dyDescent="0.3">
      <c r="B309" s="66" t="s">
        <v>3325</v>
      </c>
      <c r="C309" s="66" t="s">
        <v>106</v>
      </c>
      <c r="D309" s="66" t="s">
        <v>3329</v>
      </c>
      <c r="E309" s="66" t="s">
        <v>3327</v>
      </c>
      <c r="F309" s="156">
        <v>5000</v>
      </c>
      <c r="G309" s="66" t="s">
        <v>3330</v>
      </c>
      <c r="H309" s="66" t="s">
        <v>770</v>
      </c>
    </row>
    <row r="310" spans="2:8" x14ac:dyDescent="0.3">
      <c r="B310" s="66" t="s">
        <v>3331</v>
      </c>
      <c r="C310" s="66" t="s">
        <v>106</v>
      </c>
      <c r="D310" s="66" t="s">
        <v>3332</v>
      </c>
      <c r="E310" s="66" t="s">
        <v>3333</v>
      </c>
      <c r="F310" s="156">
        <v>7040</v>
      </c>
      <c r="G310" s="66" t="s">
        <v>3334</v>
      </c>
      <c r="H310" s="66" t="s">
        <v>770</v>
      </c>
    </row>
    <row r="311" spans="2:8" x14ac:dyDescent="0.3">
      <c r="B311" s="66" t="s">
        <v>3335</v>
      </c>
      <c r="C311" s="66" t="s">
        <v>106</v>
      </c>
      <c r="D311" s="66" t="s">
        <v>3336</v>
      </c>
      <c r="E311" s="66" t="s">
        <v>3335</v>
      </c>
      <c r="F311" s="156">
        <v>10000</v>
      </c>
      <c r="G311" s="66" t="s">
        <v>3337</v>
      </c>
      <c r="H311" s="66" t="s">
        <v>770</v>
      </c>
    </row>
    <row r="312" spans="2:8" x14ac:dyDescent="0.3">
      <c r="B312" s="66" t="s">
        <v>3338</v>
      </c>
      <c r="C312" s="66" t="s">
        <v>106</v>
      </c>
      <c r="D312" s="66" t="s">
        <v>3339</v>
      </c>
      <c r="E312" s="66" t="s">
        <v>3340</v>
      </c>
      <c r="F312" s="156">
        <v>5000</v>
      </c>
      <c r="G312" s="66" t="s">
        <v>3341</v>
      </c>
      <c r="H312" s="66" t="s">
        <v>770</v>
      </c>
    </row>
    <row r="313" spans="2:8" x14ac:dyDescent="0.3">
      <c r="B313" s="66" t="s">
        <v>3368</v>
      </c>
      <c r="C313" s="66" t="s">
        <v>107</v>
      </c>
      <c r="D313" s="66" t="s">
        <v>3369</v>
      </c>
      <c r="E313" s="66" t="s">
        <v>3370</v>
      </c>
      <c r="F313" s="156">
        <v>3500</v>
      </c>
      <c r="G313" s="66" t="s">
        <v>3371</v>
      </c>
      <c r="H313" s="66" t="s">
        <v>770</v>
      </c>
    </row>
    <row r="314" spans="2:8" x14ac:dyDescent="0.3">
      <c r="B314" s="66" t="s">
        <v>3372</v>
      </c>
      <c r="C314" s="66" t="s">
        <v>107</v>
      </c>
      <c r="D314" s="66" t="s">
        <v>1065</v>
      </c>
      <c r="E314" s="66" t="s">
        <v>3373</v>
      </c>
      <c r="F314" s="156">
        <v>5000</v>
      </c>
      <c r="G314" s="66" t="s">
        <v>3374</v>
      </c>
      <c r="H314" s="66" t="s">
        <v>770</v>
      </c>
    </row>
    <row r="315" spans="2:8" x14ac:dyDescent="0.3">
      <c r="B315" s="66" t="s">
        <v>3375</v>
      </c>
      <c r="C315" s="66" t="s">
        <v>107</v>
      </c>
      <c r="D315" s="66" t="s">
        <v>3376</v>
      </c>
      <c r="E315" s="66" t="s">
        <v>3377</v>
      </c>
      <c r="F315" s="156">
        <v>8000</v>
      </c>
      <c r="G315" s="66" t="s">
        <v>3378</v>
      </c>
      <c r="H315" s="66" t="s">
        <v>770</v>
      </c>
    </row>
    <row r="316" spans="2:8" x14ac:dyDescent="0.3">
      <c r="B316" s="66" t="s">
        <v>3379</v>
      </c>
      <c r="C316" s="66" t="s">
        <v>107</v>
      </c>
      <c r="D316" s="66" t="s">
        <v>3380</v>
      </c>
      <c r="E316" s="66" t="s">
        <v>3381</v>
      </c>
      <c r="F316" s="156">
        <v>9000</v>
      </c>
      <c r="G316" s="66" t="s">
        <v>3382</v>
      </c>
      <c r="H316" s="66" t="s">
        <v>770</v>
      </c>
    </row>
    <row r="317" spans="2:8" x14ac:dyDescent="0.3">
      <c r="B317" s="66" t="s">
        <v>3411</v>
      </c>
      <c r="C317" s="66" t="s">
        <v>108</v>
      </c>
      <c r="D317" s="66" t="s">
        <v>3412</v>
      </c>
      <c r="E317" s="66" t="s">
        <v>3413</v>
      </c>
      <c r="F317" s="156">
        <v>6890</v>
      </c>
      <c r="G317" s="66" t="s">
        <v>3414</v>
      </c>
      <c r="H317" s="66" t="s">
        <v>770</v>
      </c>
    </row>
    <row r="318" spans="2:8" x14ac:dyDescent="0.3">
      <c r="B318" s="66" t="s">
        <v>3415</v>
      </c>
      <c r="C318" s="66" t="s">
        <v>108</v>
      </c>
      <c r="D318" s="66" t="s">
        <v>3416</v>
      </c>
      <c r="E318" s="66" t="s">
        <v>3417</v>
      </c>
      <c r="F318" s="156">
        <v>5000</v>
      </c>
      <c r="G318" s="66" t="s">
        <v>3418</v>
      </c>
      <c r="H318" s="66" t="s">
        <v>770</v>
      </c>
    </row>
    <row r="319" spans="2:8" x14ac:dyDescent="0.3">
      <c r="B319" s="66" t="s">
        <v>3419</v>
      </c>
      <c r="C319" s="66" t="s">
        <v>108</v>
      </c>
      <c r="D319" s="66" t="s">
        <v>3420</v>
      </c>
      <c r="E319" s="66" t="s">
        <v>3421</v>
      </c>
      <c r="F319" s="156">
        <v>2000</v>
      </c>
      <c r="G319" s="66" t="s">
        <v>3422</v>
      </c>
      <c r="H319" s="66" t="s">
        <v>770</v>
      </c>
    </row>
    <row r="320" spans="2:8" x14ac:dyDescent="0.3">
      <c r="B320" s="66" t="s">
        <v>3423</v>
      </c>
      <c r="C320" s="66" t="s">
        <v>108</v>
      </c>
      <c r="D320" s="66" t="s">
        <v>3424</v>
      </c>
      <c r="E320" s="66" t="s">
        <v>3425</v>
      </c>
      <c r="F320" s="156">
        <v>9853</v>
      </c>
      <c r="G320" s="66" t="s">
        <v>3426</v>
      </c>
      <c r="H320" s="66" t="s">
        <v>770</v>
      </c>
    </row>
    <row r="321" spans="2:8" x14ac:dyDescent="0.3">
      <c r="B321" s="66" t="s">
        <v>3427</v>
      </c>
      <c r="C321" s="66" t="s">
        <v>108</v>
      </c>
      <c r="D321" s="66" t="s">
        <v>3428</v>
      </c>
      <c r="E321" s="66" t="s">
        <v>3429</v>
      </c>
      <c r="F321" s="156">
        <v>10000</v>
      </c>
      <c r="G321" s="66" t="s">
        <v>3430</v>
      </c>
      <c r="H321" s="66" t="s">
        <v>770</v>
      </c>
    </row>
    <row r="322" spans="2:8" x14ac:dyDescent="0.3">
      <c r="B322" s="66" t="s">
        <v>3431</v>
      </c>
      <c r="C322" s="66" t="s">
        <v>108</v>
      </c>
      <c r="D322" s="66" t="s">
        <v>3432</v>
      </c>
      <c r="E322" s="66" t="s">
        <v>3431</v>
      </c>
      <c r="F322" s="156">
        <v>10000</v>
      </c>
      <c r="G322" s="66" t="s">
        <v>3433</v>
      </c>
      <c r="H322" s="66" t="s">
        <v>770</v>
      </c>
    </row>
    <row r="323" spans="2:8" x14ac:dyDescent="0.3">
      <c r="B323" s="66" t="s">
        <v>798</v>
      </c>
      <c r="C323" s="66" t="s">
        <v>78</v>
      </c>
      <c r="D323" s="66" t="s">
        <v>799</v>
      </c>
      <c r="E323" s="66" t="s">
        <v>800</v>
      </c>
      <c r="F323" s="156">
        <v>12750</v>
      </c>
      <c r="G323" s="66" t="s">
        <v>801</v>
      </c>
      <c r="H323" s="66" t="s">
        <v>802</v>
      </c>
    </row>
    <row r="324" spans="2:8" ht="15.6" x14ac:dyDescent="0.3">
      <c r="B324" s="66" t="s">
        <v>803</v>
      </c>
      <c r="C324" s="66" t="s">
        <v>78</v>
      </c>
      <c r="D324" s="66" t="s">
        <v>804</v>
      </c>
      <c r="E324" s="66" t="s">
        <v>805</v>
      </c>
      <c r="F324" s="156">
        <v>5248</v>
      </c>
      <c r="G324" s="66" t="s">
        <v>806</v>
      </c>
      <c r="H324" s="66" t="s">
        <v>802</v>
      </c>
    </row>
    <row r="325" spans="2:8" x14ac:dyDescent="0.3">
      <c r="B325" s="66" t="s">
        <v>807</v>
      </c>
      <c r="C325" s="66" t="s">
        <v>78</v>
      </c>
      <c r="D325" s="66" t="s">
        <v>808</v>
      </c>
      <c r="E325" s="66" t="s">
        <v>809</v>
      </c>
      <c r="F325" s="156">
        <v>6600</v>
      </c>
      <c r="G325" s="66" t="s">
        <v>810</v>
      </c>
      <c r="H325" s="66" t="s">
        <v>802</v>
      </c>
    </row>
    <row r="326" spans="2:8" x14ac:dyDescent="0.3">
      <c r="B326" s="66" t="s">
        <v>811</v>
      </c>
      <c r="C326" s="66" t="s">
        <v>78</v>
      </c>
      <c r="D326" s="66" t="s">
        <v>812</v>
      </c>
      <c r="E326" s="66" t="s">
        <v>813</v>
      </c>
      <c r="F326" s="156">
        <v>2000</v>
      </c>
      <c r="G326" s="66" t="s">
        <v>814</v>
      </c>
      <c r="H326" s="66" t="s">
        <v>802</v>
      </c>
    </row>
    <row r="327" spans="2:8" x14ac:dyDescent="0.3">
      <c r="B327" s="66" t="s">
        <v>815</v>
      </c>
      <c r="C327" s="66" t="s">
        <v>78</v>
      </c>
      <c r="D327" s="66" t="s">
        <v>816</v>
      </c>
      <c r="E327" s="66" t="s">
        <v>817</v>
      </c>
      <c r="F327" s="156">
        <v>5250</v>
      </c>
      <c r="G327" s="66" t="s">
        <v>818</v>
      </c>
      <c r="H327" s="66" t="s">
        <v>802</v>
      </c>
    </row>
    <row r="328" spans="2:8" x14ac:dyDescent="0.3">
      <c r="B328" s="66" t="s">
        <v>819</v>
      </c>
      <c r="C328" s="66" t="s">
        <v>78</v>
      </c>
      <c r="D328" s="66" t="s">
        <v>820</v>
      </c>
      <c r="E328" s="66" t="s">
        <v>821</v>
      </c>
      <c r="F328" s="156">
        <v>10033</v>
      </c>
      <c r="G328" s="66" t="s">
        <v>822</v>
      </c>
      <c r="H328" s="66" t="s">
        <v>802</v>
      </c>
    </row>
    <row r="329" spans="2:8" ht="15.6" x14ac:dyDescent="0.3">
      <c r="B329" s="66" t="s">
        <v>823</v>
      </c>
      <c r="C329" s="66" t="s">
        <v>78</v>
      </c>
      <c r="D329" s="66" t="s">
        <v>824</v>
      </c>
      <c r="E329" s="66" t="s">
        <v>825</v>
      </c>
      <c r="F329" s="156">
        <v>17315</v>
      </c>
      <c r="G329" s="66" t="s">
        <v>826</v>
      </c>
      <c r="H329" s="66" t="s">
        <v>802</v>
      </c>
    </row>
    <row r="330" spans="2:8" ht="15.6" x14ac:dyDescent="0.3">
      <c r="B330" s="66" t="s">
        <v>827</v>
      </c>
      <c r="C330" s="66" t="s">
        <v>78</v>
      </c>
      <c r="D330" s="66" t="s">
        <v>828</v>
      </c>
      <c r="E330" s="66" t="s">
        <v>829</v>
      </c>
      <c r="F330" s="156">
        <v>15000</v>
      </c>
      <c r="G330" s="66" t="s">
        <v>830</v>
      </c>
      <c r="H330" s="66" t="s">
        <v>802</v>
      </c>
    </row>
    <row r="331" spans="2:8" x14ac:dyDescent="0.3">
      <c r="B331" s="66" t="s">
        <v>779</v>
      </c>
      <c r="C331" s="66" t="s">
        <v>78</v>
      </c>
      <c r="D331" s="66" t="s">
        <v>831</v>
      </c>
      <c r="E331" s="66" t="s">
        <v>832</v>
      </c>
      <c r="F331" s="156">
        <v>9266</v>
      </c>
      <c r="G331" s="66" t="s">
        <v>833</v>
      </c>
      <c r="H331" s="66" t="s">
        <v>802</v>
      </c>
    </row>
    <row r="332" spans="2:8" x14ac:dyDescent="0.3">
      <c r="B332" s="66" t="s">
        <v>834</v>
      </c>
      <c r="C332" s="66" t="s">
        <v>78</v>
      </c>
      <c r="D332" s="66" t="s">
        <v>835</v>
      </c>
      <c r="E332" s="66" t="s">
        <v>836</v>
      </c>
      <c r="F332" s="156">
        <v>4000</v>
      </c>
      <c r="G332" s="66" t="s">
        <v>837</v>
      </c>
      <c r="H332" s="66" t="s">
        <v>802</v>
      </c>
    </row>
    <row r="333" spans="2:8" x14ac:dyDescent="0.3">
      <c r="B333" s="66" t="s">
        <v>838</v>
      </c>
      <c r="C333" s="66" t="s">
        <v>78</v>
      </c>
      <c r="D333" s="66" t="s">
        <v>839</v>
      </c>
      <c r="E333" s="66" t="s">
        <v>840</v>
      </c>
      <c r="F333" s="156">
        <v>8984</v>
      </c>
      <c r="G333" s="66" t="s">
        <v>841</v>
      </c>
      <c r="H333" s="66" t="s">
        <v>802</v>
      </c>
    </row>
    <row r="334" spans="2:8" ht="15.6" x14ac:dyDescent="0.3">
      <c r="B334" s="66" t="s">
        <v>842</v>
      </c>
      <c r="C334" s="66" t="s">
        <v>78</v>
      </c>
      <c r="D334" s="66" t="s">
        <v>843</v>
      </c>
      <c r="E334" s="66" t="s">
        <v>813</v>
      </c>
      <c r="F334" s="156">
        <v>8600</v>
      </c>
      <c r="G334" s="66" t="s">
        <v>844</v>
      </c>
      <c r="H334" s="66" t="s">
        <v>802</v>
      </c>
    </row>
    <row r="335" spans="2:8" x14ac:dyDescent="0.3">
      <c r="B335" s="66" t="s">
        <v>893</v>
      </c>
      <c r="C335" s="66" t="s">
        <v>79</v>
      </c>
      <c r="D335" s="66" t="s">
        <v>894</v>
      </c>
      <c r="E335" s="66" t="s">
        <v>957</v>
      </c>
      <c r="F335" s="156">
        <v>6000</v>
      </c>
      <c r="G335" s="66" t="s">
        <v>958</v>
      </c>
      <c r="H335" s="66" t="s">
        <v>802</v>
      </c>
    </row>
    <row r="336" spans="2:8" x14ac:dyDescent="0.3">
      <c r="B336" s="66" t="s">
        <v>959</v>
      </c>
      <c r="C336" s="66" t="s">
        <v>79</v>
      </c>
      <c r="D336" s="66" t="s">
        <v>960</v>
      </c>
      <c r="E336" s="66" t="s">
        <v>961</v>
      </c>
      <c r="F336" s="156">
        <v>3239.5</v>
      </c>
      <c r="G336" s="66" t="s">
        <v>962</v>
      </c>
      <c r="H336" s="66" t="s">
        <v>802</v>
      </c>
    </row>
    <row r="337" spans="2:8" x14ac:dyDescent="0.3">
      <c r="B337" s="66" t="s">
        <v>889</v>
      </c>
      <c r="C337" s="66" t="s">
        <v>79</v>
      </c>
      <c r="D337" s="66" t="s">
        <v>890</v>
      </c>
      <c r="E337" s="66" t="s">
        <v>963</v>
      </c>
      <c r="F337" s="156">
        <v>10000</v>
      </c>
      <c r="G337" s="66" t="s">
        <v>964</v>
      </c>
      <c r="H337" s="66" t="s">
        <v>802</v>
      </c>
    </row>
    <row r="338" spans="2:8" ht="15.6" x14ac:dyDescent="0.3">
      <c r="B338" s="66" t="s">
        <v>965</v>
      </c>
      <c r="C338" s="66" t="s">
        <v>79</v>
      </c>
      <c r="D338" s="66" t="s">
        <v>966</v>
      </c>
      <c r="E338" s="66" t="s">
        <v>967</v>
      </c>
      <c r="F338" s="156">
        <v>11857</v>
      </c>
      <c r="G338" s="66" t="s">
        <v>968</v>
      </c>
      <c r="H338" s="66" t="s">
        <v>802</v>
      </c>
    </row>
    <row r="339" spans="2:8" x14ac:dyDescent="0.3">
      <c r="B339" s="66" t="s">
        <v>969</v>
      </c>
      <c r="C339" s="66" t="s">
        <v>79</v>
      </c>
      <c r="D339" s="66" t="s">
        <v>970</v>
      </c>
      <c r="E339" s="66" t="s">
        <v>971</v>
      </c>
      <c r="F339" s="156">
        <v>3298.9</v>
      </c>
      <c r="G339" s="66" t="s">
        <v>972</v>
      </c>
      <c r="H339" s="66" t="s">
        <v>802</v>
      </c>
    </row>
    <row r="340" spans="2:8" x14ac:dyDescent="0.3">
      <c r="B340" s="66" t="s">
        <v>973</v>
      </c>
      <c r="C340" s="66" t="s">
        <v>79</v>
      </c>
      <c r="D340" s="66" t="s">
        <v>974</v>
      </c>
      <c r="E340" s="66" t="s">
        <v>975</v>
      </c>
      <c r="F340" s="156">
        <v>7000</v>
      </c>
      <c r="G340" s="66" t="s">
        <v>976</v>
      </c>
      <c r="H340" s="66" t="s">
        <v>802</v>
      </c>
    </row>
    <row r="341" spans="2:8" x14ac:dyDescent="0.3">
      <c r="B341" s="66" t="s">
        <v>977</v>
      </c>
      <c r="C341" s="66" t="s">
        <v>79</v>
      </c>
      <c r="D341" s="66" t="s">
        <v>978</v>
      </c>
      <c r="E341" s="66" t="s">
        <v>979</v>
      </c>
      <c r="F341" s="156">
        <v>2010.5</v>
      </c>
      <c r="G341" s="66" t="s">
        <v>980</v>
      </c>
      <c r="H341" s="66" t="s">
        <v>802</v>
      </c>
    </row>
    <row r="342" spans="2:8" x14ac:dyDescent="0.3">
      <c r="B342" s="66" t="s">
        <v>932</v>
      </c>
      <c r="C342" s="66" t="s">
        <v>79</v>
      </c>
      <c r="D342" s="66" t="s">
        <v>981</v>
      </c>
      <c r="E342" s="66" t="s">
        <v>982</v>
      </c>
      <c r="F342" s="156">
        <v>5532</v>
      </c>
      <c r="G342" s="66" t="s">
        <v>983</v>
      </c>
      <c r="H342" s="66" t="s">
        <v>802</v>
      </c>
    </row>
    <row r="343" spans="2:8" x14ac:dyDescent="0.3">
      <c r="B343" s="66" t="s">
        <v>877</v>
      </c>
      <c r="C343" s="66" t="s">
        <v>79</v>
      </c>
      <c r="D343" s="66" t="s">
        <v>984</v>
      </c>
      <c r="E343" s="66" t="s">
        <v>985</v>
      </c>
      <c r="F343" s="156">
        <v>6818</v>
      </c>
      <c r="G343" s="66" t="s">
        <v>986</v>
      </c>
      <c r="H343" s="66" t="s">
        <v>802</v>
      </c>
    </row>
    <row r="344" spans="2:8" x14ac:dyDescent="0.3">
      <c r="B344" s="66" t="s">
        <v>877</v>
      </c>
      <c r="C344" s="66" t="s">
        <v>79</v>
      </c>
      <c r="D344" s="66" t="s">
        <v>987</v>
      </c>
      <c r="E344" s="66" t="s">
        <v>985</v>
      </c>
      <c r="F344" s="156">
        <v>5532.98</v>
      </c>
      <c r="G344" s="66" t="s">
        <v>988</v>
      </c>
      <c r="H344" s="66" t="s">
        <v>802</v>
      </c>
    </row>
    <row r="345" spans="2:8" x14ac:dyDescent="0.3">
      <c r="B345" s="66" t="s">
        <v>989</v>
      </c>
      <c r="C345" s="66" t="s">
        <v>79</v>
      </c>
      <c r="D345" s="66" t="s">
        <v>990</v>
      </c>
      <c r="E345" s="66" t="s">
        <v>991</v>
      </c>
      <c r="F345" s="156">
        <v>7920</v>
      </c>
      <c r="G345" s="66" t="s">
        <v>992</v>
      </c>
      <c r="H345" s="66" t="s">
        <v>802</v>
      </c>
    </row>
    <row r="346" spans="2:8" x14ac:dyDescent="0.3">
      <c r="B346" s="66" t="s">
        <v>993</v>
      </c>
      <c r="C346" s="66" t="s">
        <v>79</v>
      </c>
      <c r="D346" s="66" t="s">
        <v>994</v>
      </c>
      <c r="E346" s="66" t="s">
        <v>995</v>
      </c>
      <c r="F346" s="156">
        <v>5182.1000000000004</v>
      </c>
      <c r="G346" s="66" t="s">
        <v>996</v>
      </c>
      <c r="H346" s="66" t="s">
        <v>802</v>
      </c>
    </row>
    <row r="347" spans="2:8" x14ac:dyDescent="0.3">
      <c r="B347" s="66" t="s">
        <v>997</v>
      </c>
      <c r="C347" s="66" t="s">
        <v>79</v>
      </c>
      <c r="D347" s="66" t="s">
        <v>998</v>
      </c>
      <c r="E347" s="66" t="s">
        <v>999</v>
      </c>
      <c r="F347" s="156">
        <v>8400</v>
      </c>
      <c r="G347" s="66" t="s">
        <v>1000</v>
      </c>
      <c r="H347" s="66" t="s">
        <v>802</v>
      </c>
    </row>
    <row r="348" spans="2:8" x14ac:dyDescent="0.3">
      <c r="B348" s="66" t="s">
        <v>1001</v>
      </c>
      <c r="C348" s="66" t="s">
        <v>79</v>
      </c>
      <c r="D348" s="66" t="s">
        <v>1002</v>
      </c>
      <c r="E348" s="66" t="s">
        <v>1003</v>
      </c>
      <c r="F348" s="156">
        <v>3966.92</v>
      </c>
      <c r="G348" s="66" t="s">
        <v>1004</v>
      </c>
      <c r="H348" s="66" t="s">
        <v>802</v>
      </c>
    </row>
    <row r="349" spans="2:8" x14ac:dyDescent="0.3">
      <c r="B349" s="66" t="s">
        <v>1005</v>
      </c>
      <c r="C349" s="66" t="s">
        <v>79</v>
      </c>
      <c r="D349" s="66" t="s">
        <v>1006</v>
      </c>
      <c r="E349" s="66" t="s">
        <v>1007</v>
      </c>
      <c r="F349" s="156">
        <v>14973.1</v>
      </c>
      <c r="G349" s="66" t="s">
        <v>1008</v>
      </c>
      <c r="H349" s="66" t="s">
        <v>802</v>
      </c>
    </row>
    <row r="350" spans="2:8" x14ac:dyDescent="0.3">
      <c r="B350" s="66" t="s">
        <v>1009</v>
      </c>
      <c r="C350" s="66" t="s">
        <v>79</v>
      </c>
      <c r="D350" s="66" t="s">
        <v>1010</v>
      </c>
      <c r="E350" s="66" t="s">
        <v>1011</v>
      </c>
      <c r="F350" s="156">
        <v>9771.25</v>
      </c>
      <c r="G350" s="66" t="s">
        <v>1012</v>
      </c>
      <c r="H350" s="66" t="s">
        <v>802</v>
      </c>
    </row>
    <row r="351" spans="2:8" x14ac:dyDescent="0.3">
      <c r="B351" s="66" t="s">
        <v>1013</v>
      </c>
      <c r="C351" s="66" t="s">
        <v>79</v>
      </c>
      <c r="D351" s="66" t="s">
        <v>1014</v>
      </c>
      <c r="E351" s="66" t="s">
        <v>1011</v>
      </c>
      <c r="F351" s="156">
        <v>11400</v>
      </c>
      <c r="G351" s="66" t="s">
        <v>1015</v>
      </c>
      <c r="H351" s="66" t="s">
        <v>802</v>
      </c>
    </row>
    <row r="352" spans="2:8" x14ac:dyDescent="0.3">
      <c r="B352" s="66" t="s">
        <v>1016</v>
      </c>
      <c r="C352" s="66" t="s">
        <v>79</v>
      </c>
      <c r="D352" s="66" t="s">
        <v>1017</v>
      </c>
      <c r="E352" s="66" t="s">
        <v>1018</v>
      </c>
      <c r="F352" s="156">
        <v>7332.8</v>
      </c>
      <c r="G352" s="66" t="s">
        <v>1019</v>
      </c>
      <c r="H352" s="66" t="s">
        <v>802</v>
      </c>
    </row>
    <row r="353" spans="2:8" ht="15.6" x14ac:dyDescent="0.3">
      <c r="B353" s="66" t="s">
        <v>1020</v>
      </c>
      <c r="C353" s="66" t="s">
        <v>79</v>
      </c>
      <c r="D353" s="66" t="s">
        <v>1021</v>
      </c>
      <c r="E353" s="66" t="s">
        <v>1003</v>
      </c>
      <c r="F353" s="156">
        <v>13500</v>
      </c>
      <c r="G353" s="66" t="s">
        <v>1022</v>
      </c>
      <c r="H353" s="66" t="s">
        <v>802</v>
      </c>
    </row>
    <row r="354" spans="2:8" x14ac:dyDescent="0.3">
      <c r="B354" s="66" t="s">
        <v>1023</v>
      </c>
      <c r="C354" s="66" t="s">
        <v>79</v>
      </c>
      <c r="D354" s="66" t="s">
        <v>1024</v>
      </c>
      <c r="E354" s="66" t="s">
        <v>1025</v>
      </c>
      <c r="F354" s="156">
        <v>5000</v>
      </c>
      <c r="G354" s="66" t="s">
        <v>1026</v>
      </c>
      <c r="H354" s="66" t="s">
        <v>802</v>
      </c>
    </row>
    <row r="355" spans="2:8" x14ac:dyDescent="0.3">
      <c r="B355" s="66" t="s">
        <v>870</v>
      </c>
      <c r="C355" s="66" t="s">
        <v>79</v>
      </c>
      <c r="D355" s="66" t="s">
        <v>1027</v>
      </c>
      <c r="E355" s="66" t="s">
        <v>1028</v>
      </c>
      <c r="F355" s="156">
        <v>17169.900000000001</v>
      </c>
      <c r="G355" s="66" t="s">
        <v>1029</v>
      </c>
      <c r="H355" s="66" t="s">
        <v>802</v>
      </c>
    </row>
    <row r="356" spans="2:8" x14ac:dyDescent="0.3">
      <c r="B356" s="66" t="s">
        <v>1091</v>
      </c>
      <c r="C356" s="66" t="s">
        <v>81</v>
      </c>
      <c r="D356" s="66" t="s">
        <v>1092</v>
      </c>
      <c r="E356" s="66" t="s">
        <v>1093</v>
      </c>
      <c r="F356" s="156">
        <v>3711</v>
      </c>
      <c r="G356" s="66" t="s">
        <v>1094</v>
      </c>
      <c r="H356" s="66" t="s">
        <v>802</v>
      </c>
    </row>
    <row r="357" spans="2:8" ht="15.6" x14ac:dyDescent="0.3">
      <c r="B357" s="66" t="s">
        <v>1125</v>
      </c>
      <c r="C357" s="66" t="s">
        <v>82</v>
      </c>
      <c r="D357" s="66" t="s">
        <v>1126</v>
      </c>
      <c r="E357" s="66" t="s">
        <v>1127</v>
      </c>
      <c r="F357" s="156">
        <v>11440</v>
      </c>
      <c r="G357" s="66" t="s">
        <v>1128</v>
      </c>
      <c r="H357" s="66" t="s">
        <v>802</v>
      </c>
    </row>
    <row r="358" spans="2:8" x14ac:dyDescent="0.3">
      <c r="B358" s="66" t="s">
        <v>1129</v>
      </c>
      <c r="C358" s="66" t="s">
        <v>82</v>
      </c>
      <c r="D358" s="66" t="s">
        <v>1130</v>
      </c>
      <c r="E358" s="66" t="s">
        <v>1131</v>
      </c>
      <c r="F358" s="156">
        <v>5360</v>
      </c>
      <c r="G358" s="66" t="s">
        <v>1132</v>
      </c>
      <c r="H358" s="66" t="s">
        <v>802</v>
      </c>
    </row>
    <row r="359" spans="2:8" ht="15.6" x14ac:dyDescent="0.3">
      <c r="B359" s="66" t="s">
        <v>1133</v>
      </c>
      <c r="C359" s="66" t="s">
        <v>82</v>
      </c>
      <c r="D359" s="66" t="s">
        <v>1134</v>
      </c>
      <c r="E359" s="66" t="s">
        <v>1135</v>
      </c>
      <c r="F359" s="156">
        <v>5000</v>
      </c>
      <c r="G359" s="66" t="s">
        <v>1136</v>
      </c>
      <c r="H359" s="66" t="s">
        <v>802</v>
      </c>
    </row>
    <row r="360" spans="2:8" ht="15.6" x14ac:dyDescent="0.3">
      <c r="B360" s="66" t="s">
        <v>1137</v>
      </c>
      <c r="C360" s="66" t="s">
        <v>82</v>
      </c>
      <c r="D360" s="66" t="s">
        <v>1138</v>
      </c>
      <c r="E360" s="66" t="s">
        <v>1139</v>
      </c>
      <c r="F360" s="156">
        <v>16700</v>
      </c>
      <c r="G360" s="66" t="s">
        <v>1140</v>
      </c>
      <c r="H360" s="66" t="s">
        <v>802</v>
      </c>
    </row>
    <row r="361" spans="2:8" x14ac:dyDescent="0.3">
      <c r="B361" s="66" t="s">
        <v>1141</v>
      </c>
      <c r="C361" s="66" t="s">
        <v>82</v>
      </c>
      <c r="D361" s="66" t="s">
        <v>1142</v>
      </c>
      <c r="E361" s="66" t="s">
        <v>1143</v>
      </c>
      <c r="F361" s="156">
        <v>4500</v>
      </c>
      <c r="G361" s="66" t="s">
        <v>1144</v>
      </c>
      <c r="H361" s="66" t="s">
        <v>802</v>
      </c>
    </row>
    <row r="362" spans="2:8" x14ac:dyDescent="0.3">
      <c r="B362" s="66" t="s">
        <v>1145</v>
      </c>
      <c r="C362" s="66" t="s">
        <v>82</v>
      </c>
      <c r="D362" s="66" t="s">
        <v>1146</v>
      </c>
      <c r="E362" s="66" t="s">
        <v>1147</v>
      </c>
      <c r="F362" s="156">
        <v>8718</v>
      </c>
      <c r="G362" s="66" t="s">
        <v>1148</v>
      </c>
      <c r="H362" s="66" t="s">
        <v>802</v>
      </c>
    </row>
    <row r="363" spans="2:8" x14ac:dyDescent="0.3">
      <c r="B363" s="66" t="s">
        <v>1117</v>
      </c>
      <c r="C363" s="66" t="s">
        <v>82</v>
      </c>
      <c r="D363" s="66" t="s">
        <v>1118</v>
      </c>
      <c r="E363" s="66" t="s">
        <v>1149</v>
      </c>
      <c r="F363" s="156">
        <v>6000</v>
      </c>
      <c r="G363" s="66" t="s">
        <v>1150</v>
      </c>
      <c r="H363" s="66" t="s">
        <v>802</v>
      </c>
    </row>
    <row r="364" spans="2:8" x14ac:dyDescent="0.3">
      <c r="B364" s="66" t="s">
        <v>1109</v>
      </c>
      <c r="C364" s="66" t="s">
        <v>82</v>
      </c>
      <c r="D364" s="66" t="s">
        <v>1151</v>
      </c>
      <c r="E364" s="66" t="s">
        <v>1152</v>
      </c>
      <c r="F364" s="156">
        <v>6000</v>
      </c>
      <c r="G364" s="66" t="s">
        <v>1153</v>
      </c>
      <c r="H364" s="66" t="s">
        <v>802</v>
      </c>
    </row>
    <row r="365" spans="2:8" x14ac:dyDescent="0.3">
      <c r="B365" s="66" t="s">
        <v>1154</v>
      </c>
      <c r="C365" s="66" t="s">
        <v>82</v>
      </c>
      <c r="D365" s="66" t="s">
        <v>1155</v>
      </c>
      <c r="E365" s="66" t="s">
        <v>1131</v>
      </c>
      <c r="F365" s="156">
        <v>5500</v>
      </c>
      <c r="G365" s="66" t="s">
        <v>1156</v>
      </c>
      <c r="H365" s="66" t="s">
        <v>802</v>
      </c>
    </row>
    <row r="366" spans="2:8" x14ac:dyDescent="0.3">
      <c r="B366" s="66" t="s">
        <v>1184</v>
      </c>
      <c r="C366" s="66" t="s">
        <v>83</v>
      </c>
      <c r="D366" s="66" t="s">
        <v>1195</v>
      </c>
      <c r="E366" s="66" t="s">
        <v>1196</v>
      </c>
      <c r="F366" s="156">
        <v>10000</v>
      </c>
      <c r="G366" s="66" t="s">
        <v>1197</v>
      </c>
      <c r="H366" s="66" t="s">
        <v>802</v>
      </c>
    </row>
    <row r="367" spans="2:8" x14ac:dyDescent="0.3">
      <c r="B367" s="66" t="s">
        <v>1198</v>
      </c>
      <c r="C367" s="66" t="s">
        <v>83</v>
      </c>
      <c r="D367" s="66" t="s">
        <v>1199</v>
      </c>
      <c r="E367" s="66" t="s">
        <v>1200</v>
      </c>
      <c r="F367" s="156">
        <v>7195</v>
      </c>
      <c r="G367" s="66" t="s">
        <v>1201</v>
      </c>
      <c r="H367" s="66" t="s">
        <v>802</v>
      </c>
    </row>
    <row r="368" spans="2:8" x14ac:dyDescent="0.3">
      <c r="B368" s="66" t="s">
        <v>1202</v>
      </c>
      <c r="C368" s="66" t="s">
        <v>83</v>
      </c>
      <c r="D368" s="66" t="s">
        <v>1203</v>
      </c>
      <c r="E368" s="66" t="s">
        <v>1204</v>
      </c>
      <c r="F368" s="156">
        <v>15532</v>
      </c>
      <c r="G368" s="66" t="s">
        <v>1205</v>
      </c>
      <c r="H368" s="66" t="s">
        <v>802</v>
      </c>
    </row>
    <row r="369" spans="2:8" x14ac:dyDescent="0.3">
      <c r="B369" s="66" t="s">
        <v>1206</v>
      </c>
      <c r="C369" s="66" t="s">
        <v>83</v>
      </c>
      <c r="D369" s="66" t="s">
        <v>1207</v>
      </c>
      <c r="E369" s="66" t="s">
        <v>1208</v>
      </c>
      <c r="F369" s="156">
        <v>19295</v>
      </c>
      <c r="G369" s="66" t="s">
        <v>1209</v>
      </c>
      <c r="H369" s="66" t="s">
        <v>802</v>
      </c>
    </row>
    <row r="370" spans="2:8" x14ac:dyDescent="0.3">
      <c r="B370" s="66" t="s">
        <v>1210</v>
      </c>
      <c r="C370" s="66" t="s">
        <v>83</v>
      </c>
      <c r="D370" s="66" t="s">
        <v>1211</v>
      </c>
      <c r="E370" s="66" t="s">
        <v>1212</v>
      </c>
      <c r="F370" s="156">
        <v>18000</v>
      </c>
      <c r="G370" s="66" t="s">
        <v>1213</v>
      </c>
      <c r="H370" s="66" t="s">
        <v>802</v>
      </c>
    </row>
    <row r="371" spans="2:8" x14ac:dyDescent="0.3">
      <c r="B371" s="66" t="s">
        <v>1214</v>
      </c>
      <c r="C371" s="66" t="s">
        <v>83</v>
      </c>
      <c r="D371" s="66" t="s">
        <v>1215</v>
      </c>
      <c r="E371" s="66" t="s">
        <v>1216</v>
      </c>
      <c r="F371" s="156">
        <v>3600</v>
      </c>
      <c r="G371" s="66" t="s">
        <v>1217</v>
      </c>
      <c r="H371" s="66" t="s">
        <v>802</v>
      </c>
    </row>
    <row r="372" spans="2:8" x14ac:dyDescent="0.3">
      <c r="B372" s="66" t="s">
        <v>1218</v>
      </c>
      <c r="C372" s="66" t="s">
        <v>83</v>
      </c>
      <c r="D372" s="66" t="s">
        <v>1218</v>
      </c>
      <c r="E372" s="66" t="s">
        <v>1219</v>
      </c>
      <c r="F372" s="156">
        <v>8200</v>
      </c>
      <c r="G372" s="66" t="s">
        <v>1220</v>
      </c>
      <c r="H372" s="66" t="s">
        <v>802</v>
      </c>
    </row>
    <row r="373" spans="2:8" x14ac:dyDescent="0.3">
      <c r="B373" s="66" t="s">
        <v>1221</v>
      </c>
      <c r="C373" s="66" t="s">
        <v>83</v>
      </c>
      <c r="D373" s="66" t="s">
        <v>1222</v>
      </c>
      <c r="E373" s="66" t="s">
        <v>1219</v>
      </c>
      <c r="F373" s="156">
        <v>4948</v>
      </c>
      <c r="G373" s="66" t="s">
        <v>1223</v>
      </c>
      <c r="H373" s="66" t="s">
        <v>802</v>
      </c>
    </row>
    <row r="374" spans="2:8" x14ac:dyDescent="0.3">
      <c r="B374" s="66" t="s">
        <v>1224</v>
      </c>
      <c r="C374" s="66" t="s">
        <v>83</v>
      </c>
      <c r="D374" s="66" t="s">
        <v>1225</v>
      </c>
      <c r="E374" s="66" t="s">
        <v>1226</v>
      </c>
      <c r="F374" s="156">
        <v>4902</v>
      </c>
      <c r="G374" s="66" t="s">
        <v>1227</v>
      </c>
      <c r="H374" s="66" t="s">
        <v>802</v>
      </c>
    </row>
    <row r="375" spans="2:8" x14ac:dyDescent="0.3">
      <c r="B375" s="66" t="s">
        <v>1262</v>
      </c>
      <c r="C375" s="66" t="s">
        <v>84</v>
      </c>
      <c r="D375" s="66" t="s">
        <v>1263</v>
      </c>
      <c r="E375" s="66" t="s">
        <v>1264</v>
      </c>
      <c r="F375" s="156">
        <v>12381.54</v>
      </c>
      <c r="G375" s="66" t="s">
        <v>1265</v>
      </c>
      <c r="H375" s="66" t="s">
        <v>802</v>
      </c>
    </row>
    <row r="376" spans="2:8" x14ac:dyDescent="0.3">
      <c r="B376" s="66" t="s">
        <v>1266</v>
      </c>
      <c r="C376" s="66" t="s">
        <v>84</v>
      </c>
      <c r="D376" s="66" t="s">
        <v>1267</v>
      </c>
      <c r="E376" s="66" t="s">
        <v>1268</v>
      </c>
      <c r="F376" s="156">
        <v>2800</v>
      </c>
      <c r="G376" s="66" t="s">
        <v>1269</v>
      </c>
      <c r="H376" s="66" t="s">
        <v>802</v>
      </c>
    </row>
    <row r="377" spans="2:8" x14ac:dyDescent="0.3">
      <c r="B377" s="66" t="s">
        <v>1270</v>
      </c>
      <c r="C377" s="66" t="s">
        <v>84</v>
      </c>
      <c r="D377" s="66" t="s">
        <v>1271</v>
      </c>
      <c r="E377" s="66" t="s">
        <v>1272</v>
      </c>
      <c r="F377" s="156">
        <v>18250</v>
      </c>
      <c r="G377" s="66" t="s">
        <v>1273</v>
      </c>
      <c r="H377" s="66" t="s">
        <v>802</v>
      </c>
    </row>
    <row r="378" spans="2:8" x14ac:dyDescent="0.3">
      <c r="B378" s="66" t="s">
        <v>1329</v>
      </c>
      <c r="C378" s="66" t="s">
        <v>85</v>
      </c>
      <c r="D378" s="66" t="s">
        <v>1330</v>
      </c>
      <c r="E378" s="66" t="s">
        <v>1354</v>
      </c>
      <c r="F378" s="156">
        <v>2012.5</v>
      </c>
      <c r="G378" s="66" t="s">
        <v>1355</v>
      </c>
      <c r="H378" s="66" t="s">
        <v>802</v>
      </c>
    </row>
    <row r="379" spans="2:8" x14ac:dyDescent="0.3">
      <c r="B379" s="66" t="s">
        <v>1350</v>
      </c>
      <c r="C379" s="66" t="s">
        <v>85</v>
      </c>
      <c r="D379" s="66" t="s">
        <v>1356</v>
      </c>
      <c r="E379" s="66" t="s">
        <v>1357</v>
      </c>
      <c r="F379" s="156">
        <v>3400</v>
      </c>
      <c r="G379" s="66" t="s">
        <v>1358</v>
      </c>
      <c r="H379" s="66" t="s">
        <v>802</v>
      </c>
    </row>
    <row r="380" spans="2:8" x14ac:dyDescent="0.3">
      <c r="B380" s="66" t="s">
        <v>1359</v>
      </c>
      <c r="C380" s="66" t="s">
        <v>85</v>
      </c>
      <c r="D380" s="66" t="s">
        <v>1360</v>
      </c>
      <c r="E380" s="66" t="s">
        <v>1361</v>
      </c>
      <c r="F380" s="156">
        <v>2850</v>
      </c>
      <c r="G380" s="66" t="s">
        <v>1362</v>
      </c>
      <c r="H380" s="66" t="s">
        <v>802</v>
      </c>
    </row>
    <row r="381" spans="2:8" x14ac:dyDescent="0.3">
      <c r="B381" s="66" t="s">
        <v>1363</v>
      </c>
      <c r="C381" s="66" t="s">
        <v>85</v>
      </c>
      <c r="D381" s="66" t="s">
        <v>1364</v>
      </c>
      <c r="E381" s="66" t="s">
        <v>1365</v>
      </c>
      <c r="F381" s="156">
        <v>2240</v>
      </c>
      <c r="G381" s="66" t="s">
        <v>1366</v>
      </c>
      <c r="H381" s="66" t="s">
        <v>802</v>
      </c>
    </row>
    <row r="382" spans="2:8" ht="15.6" x14ac:dyDescent="0.3">
      <c r="B382" s="66" t="s">
        <v>1309</v>
      </c>
      <c r="C382" s="66" t="s">
        <v>85</v>
      </c>
      <c r="D382" s="66" t="s">
        <v>1367</v>
      </c>
      <c r="E382" s="66" t="s">
        <v>1368</v>
      </c>
      <c r="F382" s="156">
        <v>6000</v>
      </c>
      <c r="G382" s="66" t="s">
        <v>1369</v>
      </c>
      <c r="H382" s="66" t="s">
        <v>802</v>
      </c>
    </row>
    <row r="383" spans="2:8" x14ac:dyDescent="0.3">
      <c r="B383" s="66" t="s">
        <v>1370</v>
      </c>
      <c r="C383" s="66" t="s">
        <v>85</v>
      </c>
      <c r="D383" s="66" t="s">
        <v>1371</v>
      </c>
      <c r="E383" s="66" t="s">
        <v>1372</v>
      </c>
      <c r="F383" s="156">
        <v>12000</v>
      </c>
      <c r="G383" s="66" t="s">
        <v>1373</v>
      </c>
      <c r="H383" s="66" t="s">
        <v>802</v>
      </c>
    </row>
    <row r="384" spans="2:8" x14ac:dyDescent="0.3">
      <c r="B384" s="66" t="s">
        <v>1374</v>
      </c>
      <c r="C384" s="66" t="s">
        <v>85</v>
      </c>
      <c r="D384" s="66" t="s">
        <v>1375</v>
      </c>
      <c r="E384" s="66" t="s">
        <v>1376</v>
      </c>
      <c r="F384" s="156">
        <v>8618</v>
      </c>
      <c r="G384" s="66" t="s">
        <v>1377</v>
      </c>
      <c r="H384" s="66" t="s">
        <v>802</v>
      </c>
    </row>
    <row r="385" spans="2:8" x14ac:dyDescent="0.3">
      <c r="B385" s="66" t="s">
        <v>1289</v>
      </c>
      <c r="C385" s="66" t="s">
        <v>85</v>
      </c>
      <c r="D385" s="66" t="s">
        <v>1378</v>
      </c>
      <c r="E385" s="66" t="s">
        <v>1379</v>
      </c>
      <c r="F385" s="156">
        <v>12028</v>
      </c>
      <c r="G385" s="66" t="s">
        <v>1380</v>
      </c>
      <c r="H385" s="66" t="s">
        <v>802</v>
      </c>
    </row>
    <row r="386" spans="2:8" x14ac:dyDescent="0.3">
      <c r="B386" s="66" t="s">
        <v>1381</v>
      </c>
      <c r="C386" s="66" t="s">
        <v>85</v>
      </c>
      <c r="D386" s="66" t="s">
        <v>1382</v>
      </c>
      <c r="E386" s="66" t="s">
        <v>1383</v>
      </c>
      <c r="F386" s="156">
        <v>10000</v>
      </c>
      <c r="G386" s="66" t="s">
        <v>1384</v>
      </c>
      <c r="H386" s="66" t="s">
        <v>802</v>
      </c>
    </row>
    <row r="387" spans="2:8" ht="15.6" x14ac:dyDescent="0.3">
      <c r="B387" s="66" t="s">
        <v>1385</v>
      </c>
      <c r="C387" s="66" t="s">
        <v>85</v>
      </c>
      <c r="D387" s="66" t="s">
        <v>1386</v>
      </c>
      <c r="E387" s="66" t="s">
        <v>1387</v>
      </c>
      <c r="F387" s="156">
        <v>6100</v>
      </c>
      <c r="G387" s="66" t="s">
        <v>1388</v>
      </c>
      <c r="H387" s="66" t="s">
        <v>802</v>
      </c>
    </row>
    <row r="388" spans="2:8" x14ac:dyDescent="0.3">
      <c r="B388" s="66" t="s">
        <v>1297</v>
      </c>
      <c r="C388" s="66" t="s">
        <v>85</v>
      </c>
      <c r="D388" s="66" t="s">
        <v>1389</v>
      </c>
      <c r="E388" s="66" t="s">
        <v>1390</v>
      </c>
      <c r="F388" s="156">
        <v>3940.1</v>
      </c>
      <c r="G388" s="66" t="s">
        <v>1391</v>
      </c>
      <c r="H388" s="66" t="s">
        <v>802</v>
      </c>
    </row>
    <row r="389" spans="2:8" x14ac:dyDescent="0.3">
      <c r="B389" s="66" t="s">
        <v>1392</v>
      </c>
      <c r="C389" s="66" t="s">
        <v>85</v>
      </c>
      <c r="D389" s="66" t="s">
        <v>1393</v>
      </c>
      <c r="E389" s="66" t="s">
        <v>1394</v>
      </c>
      <c r="F389" s="156">
        <v>2058.5</v>
      </c>
      <c r="G389" s="66" t="s">
        <v>1395</v>
      </c>
      <c r="H389" s="66" t="s">
        <v>802</v>
      </c>
    </row>
    <row r="390" spans="2:8" x14ac:dyDescent="0.3">
      <c r="B390" s="66" t="s">
        <v>1396</v>
      </c>
      <c r="C390" s="66" t="s">
        <v>85</v>
      </c>
      <c r="D390" s="66" t="s">
        <v>1397</v>
      </c>
      <c r="E390" s="66" t="s">
        <v>1398</v>
      </c>
      <c r="F390" s="156">
        <v>6680</v>
      </c>
      <c r="G390" s="66" t="s">
        <v>1399</v>
      </c>
      <c r="H390" s="66" t="s">
        <v>802</v>
      </c>
    </row>
    <row r="391" spans="2:8" x14ac:dyDescent="0.3">
      <c r="B391" s="66" t="s">
        <v>1400</v>
      </c>
      <c r="C391" s="66" t="s">
        <v>85</v>
      </c>
      <c r="D391" s="66" t="s">
        <v>1401</v>
      </c>
      <c r="E391" s="66" t="s">
        <v>1402</v>
      </c>
      <c r="F391" s="156">
        <v>20000</v>
      </c>
      <c r="G391" s="66" t="s">
        <v>1403</v>
      </c>
      <c r="H391" s="66" t="s">
        <v>802</v>
      </c>
    </row>
    <row r="392" spans="2:8" ht="15.6" x14ac:dyDescent="0.3">
      <c r="B392" s="66" t="s">
        <v>1404</v>
      </c>
      <c r="C392" s="66" t="s">
        <v>85</v>
      </c>
      <c r="D392" s="66" t="s">
        <v>1405</v>
      </c>
      <c r="E392" s="66" t="s">
        <v>1406</v>
      </c>
      <c r="F392" s="156">
        <v>2042.5</v>
      </c>
      <c r="G392" s="66" t="s">
        <v>1407</v>
      </c>
      <c r="H392" s="66" t="s">
        <v>802</v>
      </c>
    </row>
    <row r="393" spans="2:8" x14ac:dyDescent="0.3">
      <c r="B393" s="66" t="s">
        <v>1408</v>
      </c>
      <c r="C393" s="66" t="s">
        <v>85</v>
      </c>
      <c r="D393" s="66" t="s">
        <v>1409</v>
      </c>
      <c r="E393" s="66" t="s">
        <v>1410</v>
      </c>
      <c r="F393" s="156">
        <v>16000</v>
      </c>
      <c r="G393" s="66" t="s">
        <v>1411</v>
      </c>
      <c r="H393" s="66" t="s">
        <v>802</v>
      </c>
    </row>
    <row r="394" spans="2:8" x14ac:dyDescent="0.3">
      <c r="B394" s="66" t="s">
        <v>1412</v>
      </c>
      <c r="C394" s="66" t="s">
        <v>85</v>
      </c>
      <c r="D394" s="66" t="s">
        <v>1413</v>
      </c>
      <c r="E394" s="66" t="s">
        <v>1414</v>
      </c>
      <c r="F394" s="156">
        <v>3000</v>
      </c>
      <c r="G394" s="66" t="s">
        <v>1415</v>
      </c>
      <c r="H394" s="66" t="s">
        <v>802</v>
      </c>
    </row>
    <row r="395" spans="2:8" x14ac:dyDescent="0.3">
      <c r="B395" s="66" t="s">
        <v>1412</v>
      </c>
      <c r="C395" s="66" t="s">
        <v>85</v>
      </c>
      <c r="D395" s="66" t="s">
        <v>1416</v>
      </c>
      <c r="E395" s="66" t="s">
        <v>1414</v>
      </c>
      <c r="F395" s="156">
        <v>3000</v>
      </c>
      <c r="G395" s="66" t="s">
        <v>1417</v>
      </c>
      <c r="H395" s="66" t="s">
        <v>802</v>
      </c>
    </row>
    <row r="396" spans="2:8" x14ac:dyDescent="0.3">
      <c r="B396" s="66" t="s">
        <v>1301</v>
      </c>
      <c r="C396" s="66" t="s">
        <v>85</v>
      </c>
      <c r="D396" s="66" t="s">
        <v>1418</v>
      </c>
      <c r="E396" s="66" t="s">
        <v>1419</v>
      </c>
      <c r="F396" s="156">
        <v>15292</v>
      </c>
      <c r="G396" s="66" t="s">
        <v>1420</v>
      </c>
      <c r="H396" s="66" t="s">
        <v>802</v>
      </c>
    </row>
    <row r="397" spans="2:8" ht="15.6" x14ac:dyDescent="0.3">
      <c r="B397" s="66" t="s">
        <v>1421</v>
      </c>
      <c r="C397" s="66" t="s">
        <v>85</v>
      </c>
      <c r="D397" s="66" t="s">
        <v>1422</v>
      </c>
      <c r="E397" s="66" t="s">
        <v>1423</v>
      </c>
      <c r="F397" s="156">
        <v>10000</v>
      </c>
      <c r="G397" s="66" t="s">
        <v>1424</v>
      </c>
      <c r="H397" s="66" t="s">
        <v>802</v>
      </c>
    </row>
    <row r="398" spans="2:8" ht="15.6" x14ac:dyDescent="0.3">
      <c r="B398" s="66" t="s">
        <v>1425</v>
      </c>
      <c r="C398" s="66" t="s">
        <v>85</v>
      </c>
      <c r="D398" s="66" t="s">
        <v>1426</v>
      </c>
      <c r="E398" s="66" t="s">
        <v>1414</v>
      </c>
      <c r="F398" s="156">
        <v>8000</v>
      </c>
      <c r="G398" s="66" t="s">
        <v>1427</v>
      </c>
      <c r="H398" s="66" t="s">
        <v>802</v>
      </c>
    </row>
    <row r="399" spans="2:8" x14ac:dyDescent="0.3">
      <c r="B399" s="66" t="s">
        <v>1425</v>
      </c>
      <c r="C399" s="66" t="s">
        <v>85</v>
      </c>
      <c r="D399" s="66" t="s">
        <v>1428</v>
      </c>
      <c r="E399" s="66" t="s">
        <v>1414</v>
      </c>
      <c r="F399" s="156">
        <v>3600</v>
      </c>
      <c r="G399" s="66" t="s">
        <v>1429</v>
      </c>
      <c r="H399" s="66" t="s">
        <v>802</v>
      </c>
    </row>
    <row r="400" spans="2:8" x14ac:dyDescent="0.3">
      <c r="B400" s="66" t="s">
        <v>1430</v>
      </c>
      <c r="C400" s="66" t="s">
        <v>85</v>
      </c>
      <c r="D400" s="66" t="s">
        <v>1431</v>
      </c>
      <c r="E400" s="66" t="s">
        <v>1432</v>
      </c>
      <c r="F400" s="156">
        <v>7000</v>
      </c>
      <c r="G400" s="66" t="s">
        <v>1433</v>
      </c>
      <c r="H400" s="66" t="s">
        <v>802</v>
      </c>
    </row>
    <row r="401" spans="2:8" ht="15.6" x14ac:dyDescent="0.3">
      <c r="B401" s="66" t="s">
        <v>1517</v>
      </c>
      <c r="C401" s="66" t="s">
        <v>86</v>
      </c>
      <c r="D401" s="66" t="s">
        <v>1518</v>
      </c>
      <c r="E401" s="66" t="s">
        <v>1519</v>
      </c>
      <c r="F401" s="156">
        <v>8040</v>
      </c>
      <c r="G401" s="66" t="s">
        <v>1520</v>
      </c>
      <c r="H401" s="66" t="s">
        <v>802</v>
      </c>
    </row>
    <row r="402" spans="2:8" x14ac:dyDescent="0.3">
      <c r="B402" s="66" t="s">
        <v>1521</v>
      </c>
      <c r="C402" s="66" t="s">
        <v>86</v>
      </c>
      <c r="D402" s="66" t="s">
        <v>1522</v>
      </c>
      <c r="E402" s="66" t="s">
        <v>1523</v>
      </c>
      <c r="F402" s="156">
        <v>20000</v>
      </c>
      <c r="G402" s="66" t="s">
        <v>1524</v>
      </c>
      <c r="H402" s="66" t="s">
        <v>802</v>
      </c>
    </row>
    <row r="403" spans="2:8" x14ac:dyDescent="0.3">
      <c r="B403" s="66" t="s">
        <v>1525</v>
      </c>
      <c r="C403" s="66" t="s">
        <v>86</v>
      </c>
      <c r="D403" s="66" t="s">
        <v>1526</v>
      </c>
      <c r="E403" s="66" t="s">
        <v>1527</v>
      </c>
      <c r="F403" s="156">
        <v>20000</v>
      </c>
      <c r="G403" s="66" t="s">
        <v>1528</v>
      </c>
      <c r="H403" s="66" t="s">
        <v>802</v>
      </c>
    </row>
    <row r="404" spans="2:8" x14ac:dyDescent="0.3">
      <c r="B404" s="66" t="s">
        <v>1529</v>
      </c>
      <c r="C404" s="66" t="s">
        <v>86</v>
      </c>
      <c r="D404" s="66" t="s">
        <v>1530</v>
      </c>
      <c r="E404" s="66" t="s">
        <v>1531</v>
      </c>
      <c r="F404" s="156">
        <v>7950</v>
      </c>
      <c r="G404" s="66" t="s">
        <v>1532</v>
      </c>
      <c r="H404" s="66" t="s">
        <v>802</v>
      </c>
    </row>
    <row r="405" spans="2:8" x14ac:dyDescent="0.3">
      <c r="B405" s="66" t="s">
        <v>1513</v>
      </c>
      <c r="C405" s="66" t="s">
        <v>86</v>
      </c>
      <c r="D405" s="66" t="s">
        <v>1533</v>
      </c>
      <c r="E405" s="66" t="s">
        <v>1534</v>
      </c>
      <c r="F405" s="156">
        <v>10000</v>
      </c>
      <c r="G405" s="66" t="s">
        <v>1535</v>
      </c>
      <c r="H405" s="66" t="s">
        <v>802</v>
      </c>
    </row>
    <row r="406" spans="2:8" x14ac:dyDescent="0.3">
      <c r="B406" s="66" t="s">
        <v>1475</v>
      </c>
      <c r="C406" s="66" t="s">
        <v>86</v>
      </c>
      <c r="D406" s="66" t="s">
        <v>1536</v>
      </c>
      <c r="E406" s="66" t="s">
        <v>1537</v>
      </c>
      <c r="F406" s="156">
        <v>12500</v>
      </c>
      <c r="G406" s="66" t="s">
        <v>1538</v>
      </c>
      <c r="H406" s="66" t="s">
        <v>802</v>
      </c>
    </row>
    <row r="407" spans="2:8" x14ac:dyDescent="0.3">
      <c r="B407" s="66" t="s">
        <v>1539</v>
      </c>
      <c r="C407" s="66" t="s">
        <v>86</v>
      </c>
      <c r="D407" s="66" t="s">
        <v>1540</v>
      </c>
      <c r="E407" s="66" t="s">
        <v>1541</v>
      </c>
      <c r="F407" s="156">
        <v>7500</v>
      </c>
      <c r="G407" s="66" t="s">
        <v>1542</v>
      </c>
      <c r="H407" s="66" t="s">
        <v>802</v>
      </c>
    </row>
    <row r="408" spans="2:8" x14ac:dyDescent="0.3">
      <c r="B408" s="66" t="s">
        <v>1543</v>
      </c>
      <c r="C408" s="66" t="s">
        <v>86</v>
      </c>
      <c r="D408" s="66" t="s">
        <v>1544</v>
      </c>
      <c r="E408" s="66" t="s">
        <v>1545</v>
      </c>
      <c r="F408" s="156">
        <v>8614</v>
      </c>
      <c r="G408" s="66" t="s">
        <v>1546</v>
      </c>
      <c r="H408" s="66" t="s">
        <v>802</v>
      </c>
    </row>
    <row r="409" spans="2:8" x14ac:dyDescent="0.3">
      <c r="B409" s="66" t="s">
        <v>1543</v>
      </c>
      <c r="C409" s="66" t="s">
        <v>86</v>
      </c>
      <c r="D409" s="66" t="s">
        <v>1547</v>
      </c>
      <c r="E409" s="66" t="s">
        <v>1545</v>
      </c>
      <c r="F409" s="156">
        <v>20000</v>
      </c>
      <c r="G409" s="66" t="s">
        <v>1548</v>
      </c>
      <c r="H409" s="66" t="s">
        <v>802</v>
      </c>
    </row>
    <row r="410" spans="2:8" x14ac:dyDescent="0.3">
      <c r="B410" s="66" t="s">
        <v>1549</v>
      </c>
      <c r="C410" s="66" t="s">
        <v>86</v>
      </c>
      <c r="D410" s="66" t="s">
        <v>1550</v>
      </c>
      <c r="E410" s="66" t="s">
        <v>1551</v>
      </c>
      <c r="F410" s="156">
        <v>8000</v>
      </c>
      <c r="G410" s="66" t="s">
        <v>1552</v>
      </c>
      <c r="H410" s="66" t="s">
        <v>802</v>
      </c>
    </row>
    <row r="411" spans="2:8" x14ac:dyDescent="0.3">
      <c r="B411" s="66" t="s">
        <v>1479</v>
      </c>
      <c r="C411" s="66" t="s">
        <v>86</v>
      </c>
      <c r="D411" s="66" t="s">
        <v>1553</v>
      </c>
      <c r="E411" s="66" t="s">
        <v>1554</v>
      </c>
      <c r="F411" s="156">
        <v>13346</v>
      </c>
      <c r="G411" s="66" t="s">
        <v>1555</v>
      </c>
      <c r="H411" s="66" t="s">
        <v>802</v>
      </c>
    </row>
    <row r="412" spans="2:8" x14ac:dyDescent="0.3">
      <c r="B412" s="66" t="s">
        <v>1601</v>
      </c>
      <c r="C412" s="66" t="s">
        <v>87</v>
      </c>
      <c r="D412" s="66" t="s">
        <v>1602</v>
      </c>
      <c r="E412" s="66" t="s">
        <v>1603</v>
      </c>
      <c r="F412" s="156">
        <v>7500</v>
      </c>
      <c r="G412" s="66" t="s">
        <v>1604</v>
      </c>
      <c r="H412" s="66" t="s">
        <v>802</v>
      </c>
    </row>
    <row r="413" spans="2:8" x14ac:dyDescent="0.3">
      <c r="B413" s="66" t="s">
        <v>1605</v>
      </c>
      <c r="C413" s="66" t="s">
        <v>87</v>
      </c>
      <c r="D413" s="66" t="s">
        <v>1606</v>
      </c>
      <c r="E413" s="66" t="s">
        <v>1607</v>
      </c>
      <c r="F413" s="156">
        <v>3200</v>
      </c>
      <c r="G413" s="66" t="s">
        <v>1608</v>
      </c>
      <c r="H413" s="66" t="s">
        <v>802</v>
      </c>
    </row>
    <row r="414" spans="2:8" x14ac:dyDescent="0.3">
      <c r="B414" s="66" t="s">
        <v>1609</v>
      </c>
      <c r="C414" s="66" t="s">
        <v>87</v>
      </c>
      <c r="D414" s="66" t="s">
        <v>1610</v>
      </c>
      <c r="E414" s="66" t="s">
        <v>1611</v>
      </c>
      <c r="F414" s="156">
        <v>5000</v>
      </c>
      <c r="G414" s="66" t="s">
        <v>1612</v>
      </c>
      <c r="H414" s="66" t="s">
        <v>802</v>
      </c>
    </row>
    <row r="415" spans="2:8" x14ac:dyDescent="0.3">
      <c r="B415" s="66" t="s">
        <v>1613</v>
      </c>
      <c r="C415" s="66" t="s">
        <v>87</v>
      </c>
      <c r="D415" s="66" t="s">
        <v>1614</v>
      </c>
      <c r="E415" s="66" t="s">
        <v>1615</v>
      </c>
      <c r="F415" s="156">
        <v>10200</v>
      </c>
      <c r="G415" s="66" t="s">
        <v>1616</v>
      </c>
      <c r="H415" s="66" t="s">
        <v>802</v>
      </c>
    </row>
    <row r="416" spans="2:8" ht="15.6" x14ac:dyDescent="0.3">
      <c r="B416" s="66" t="s">
        <v>1585</v>
      </c>
      <c r="C416" s="66" t="s">
        <v>87</v>
      </c>
      <c r="D416" s="66" t="s">
        <v>1617</v>
      </c>
      <c r="E416" s="66" t="s">
        <v>1618</v>
      </c>
      <c r="F416" s="156">
        <v>7400</v>
      </c>
      <c r="G416" s="66" t="s">
        <v>1619</v>
      </c>
      <c r="H416" s="66" t="s">
        <v>802</v>
      </c>
    </row>
    <row r="417" spans="2:8" x14ac:dyDescent="0.3">
      <c r="B417" s="66" t="s">
        <v>1620</v>
      </c>
      <c r="C417" s="66" t="s">
        <v>87</v>
      </c>
      <c r="D417" s="66" t="s">
        <v>1621</v>
      </c>
      <c r="E417" s="66" t="s">
        <v>1622</v>
      </c>
      <c r="F417" s="156">
        <v>20000</v>
      </c>
      <c r="G417" s="66" t="s">
        <v>1623</v>
      </c>
      <c r="H417" s="66" t="s">
        <v>802</v>
      </c>
    </row>
    <row r="418" spans="2:8" x14ac:dyDescent="0.3">
      <c r="B418" s="66" t="s">
        <v>1624</v>
      </c>
      <c r="C418" s="66" t="s">
        <v>87</v>
      </c>
      <c r="D418" s="66" t="s">
        <v>1625</v>
      </c>
      <c r="E418" s="66" t="s">
        <v>1626</v>
      </c>
      <c r="F418" s="156">
        <v>6050</v>
      </c>
      <c r="G418" s="66" t="s">
        <v>1627</v>
      </c>
      <c r="H418" s="66" t="s">
        <v>802</v>
      </c>
    </row>
    <row r="419" spans="2:8" x14ac:dyDescent="0.3">
      <c r="B419" s="66" t="s">
        <v>1628</v>
      </c>
      <c r="C419" s="66" t="s">
        <v>87</v>
      </c>
      <c r="D419" s="66" t="s">
        <v>1629</v>
      </c>
      <c r="E419" s="66" t="s">
        <v>1630</v>
      </c>
      <c r="F419" s="156">
        <v>19369.5</v>
      </c>
      <c r="G419" s="66" t="s">
        <v>1631</v>
      </c>
      <c r="H419" s="66" t="s">
        <v>802</v>
      </c>
    </row>
    <row r="420" spans="2:8" x14ac:dyDescent="0.3">
      <c r="B420" s="66" t="s">
        <v>1632</v>
      </c>
      <c r="C420" s="66" t="s">
        <v>87</v>
      </c>
      <c r="D420" s="66" t="s">
        <v>1633</v>
      </c>
      <c r="E420" s="66" t="s">
        <v>1634</v>
      </c>
      <c r="F420" s="156">
        <v>8636.36</v>
      </c>
      <c r="G420" s="66" t="s">
        <v>1635</v>
      </c>
      <c r="H420" s="66" t="s">
        <v>802</v>
      </c>
    </row>
    <row r="421" spans="2:8" x14ac:dyDescent="0.3">
      <c r="B421" s="66" t="s">
        <v>1636</v>
      </c>
      <c r="C421" s="66" t="s">
        <v>87</v>
      </c>
      <c r="D421" s="66" t="s">
        <v>1637</v>
      </c>
      <c r="E421" s="66" t="s">
        <v>1638</v>
      </c>
      <c r="F421" s="156">
        <v>8800</v>
      </c>
      <c r="G421" s="66" t="s">
        <v>1639</v>
      </c>
      <c r="H421" s="66" t="s">
        <v>802</v>
      </c>
    </row>
    <row r="422" spans="2:8" x14ac:dyDescent="0.3">
      <c r="B422" s="66" t="s">
        <v>1640</v>
      </c>
      <c r="C422" s="66" t="s">
        <v>87</v>
      </c>
      <c r="D422" s="66" t="s">
        <v>1641</v>
      </c>
      <c r="E422" s="66" t="s">
        <v>1642</v>
      </c>
      <c r="F422" s="156">
        <v>9340</v>
      </c>
      <c r="G422" s="66" t="s">
        <v>1643</v>
      </c>
      <c r="H422" s="66" t="s">
        <v>802</v>
      </c>
    </row>
    <row r="423" spans="2:8" ht="15.6" x14ac:dyDescent="0.3">
      <c r="B423" s="66" t="s">
        <v>1696</v>
      </c>
      <c r="C423" s="66" t="s">
        <v>88</v>
      </c>
      <c r="D423" s="66" t="s">
        <v>1697</v>
      </c>
      <c r="E423" s="66" t="s">
        <v>1698</v>
      </c>
      <c r="F423" s="156">
        <v>15000</v>
      </c>
      <c r="G423" s="66" t="s">
        <v>1699</v>
      </c>
      <c r="H423" s="66" t="s">
        <v>802</v>
      </c>
    </row>
    <row r="424" spans="2:8" ht="15.6" x14ac:dyDescent="0.3">
      <c r="B424" s="66" t="s">
        <v>1700</v>
      </c>
      <c r="C424" s="66" t="s">
        <v>88</v>
      </c>
      <c r="D424" s="66" t="s">
        <v>1701</v>
      </c>
      <c r="E424" s="66" t="s">
        <v>1702</v>
      </c>
      <c r="F424" s="156">
        <v>6683.9</v>
      </c>
      <c r="G424" s="66" t="s">
        <v>1703</v>
      </c>
      <c r="H424" s="66" t="s">
        <v>802</v>
      </c>
    </row>
    <row r="425" spans="2:8" x14ac:dyDescent="0.3">
      <c r="B425" s="66" t="s">
        <v>1684</v>
      </c>
      <c r="C425" s="66" t="s">
        <v>88</v>
      </c>
      <c r="D425" s="66" t="s">
        <v>1704</v>
      </c>
      <c r="E425" s="66" t="s">
        <v>1705</v>
      </c>
      <c r="F425" s="156">
        <v>20000</v>
      </c>
      <c r="G425" s="66" t="s">
        <v>1706</v>
      </c>
      <c r="H425" s="66" t="s">
        <v>802</v>
      </c>
    </row>
    <row r="426" spans="2:8" x14ac:dyDescent="0.3">
      <c r="B426" s="66" t="s">
        <v>1707</v>
      </c>
      <c r="C426" s="66" t="s">
        <v>88</v>
      </c>
      <c r="D426" s="66" t="s">
        <v>1708</v>
      </c>
      <c r="E426" s="66" t="s">
        <v>1709</v>
      </c>
      <c r="F426" s="156">
        <v>9635</v>
      </c>
      <c r="G426" s="66" t="s">
        <v>1710</v>
      </c>
      <c r="H426" s="66" t="s">
        <v>802</v>
      </c>
    </row>
    <row r="427" spans="2:8" x14ac:dyDescent="0.3">
      <c r="B427" s="66" t="s">
        <v>1711</v>
      </c>
      <c r="C427" s="66" t="s">
        <v>88</v>
      </c>
      <c r="D427" s="66" t="s">
        <v>1712</v>
      </c>
      <c r="E427" s="66" t="s">
        <v>1713</v>
      </c>
      <c r="F427" s="156">
        <v>13600</v>
      </c>
      <c r="G427" s="66" t="s">
        <v>1714</v>
      </c>
      <c r="H427" s="66" t="s">
        <v>802</v>
      </c>
    </row>
    <row r="428" spans="2:8" x14ac:dyDescent="0.3">
      <c r="B428" s="66" t="s">
        <v>1659</v>
      </c>
      <c r="C428" s="66" t="s">
        <v>88</v>
      </c>
      <c r="D428" s="66" t="s">
        <v>1715</v>
      </c>
      <c r="E428" s="66" t="s">
        <v>1716</v>
      </c>
      <c r="F428" s="156">
        <v>12497.59</v>
      </c>
      <c r="G428" s="66" t="s">
        <v>1717</v>
      </c>
      <c r="H428" s="66" t="s">
        <v>802</v>
      </c>
    </row>
    <row r="429" spans="2:8" x14ac:dyDescent="0.3">
      <c r="B429" s="66" t="s">
        <v>1659</v>
      </c>
      <c r="C429" s="66" t="s">
        <v>88</v>
      </c>
      <c r="D429" s="66" t="s">
        <v>1718</v>
      </c>
      <c r="E429" s="66" t="s">
        <v>1719</v>
      </c>
      <c r="F429" s="156">
        <v>5716.59</v>
      </c>
      <c r="G429" s="66" t="s">
        <v>1720</v>
      </c>
      <c r="H429" s="66" t="s">
        <v>802</v>
      </c>
    </row>
    <row r="430" spans="2:8" x14ac:dyDescent="0.3">
      <c r="B430" s="66" t="s">
        <v>1721</v>
      </c>
      <c r="C430" s="66" t="s">
        <v>88</v>
      </c>
      <c r="D430" s="66" t="s">
        <v>1722</v>
      </c>
      <c r="E430" s="66" t="s">
        <v>1723</v>
      </c>
      <c r="F430" s="156">
        <v>6765</v>
      </c>
      <c r="G430" s="66" t="s">
        <v>1724</v>
      </c>
      <c r="H430" s="66" t="s">
        <v>802</v>
      </c>
    </row>
    <row r="431" spans="2:8" x14ac:dyDescent="0.3">
      <c r="B431" s="66" t="s">
        <v>1725</v>
      </c>
      <c r="C431" s="66" t="s">
        <v>88</v>
      </c>
      <c r="D431" s="66" t="s">
        <v>1726</v>
      </c>
      <c r="E431" s="66" t="s">
        <v>1727</v>
      </c>
      <c r="F431" s="156">
        <v>4000</v>
      </c>
      <c r="G431" s="66" t="s">
        <v>1728</v>
      </c>
      <c r="H431" s="66" t="s">
        <v>802</v>
      </c>
    </row>
    <row r="432" spans="2:8" x14ac:dyDescent="0.3">
      <c r="B432" s="66" t="s">
        <v>1757</v>
      </c>
      <c r="C432" s="66" t="s">
        <v>89</v>
      </c>
      <c r="D432" s="66" t="s">
        <v>1758</v>
      </c>
      <c r="E432" s="66" t="s">
        <v>1759</v>
      </c>
      <c r="F432" s="156">
        <v>16000</v>
      </c>
      <c r="G432" s="66" t="s">
        <v>1760</v>
      </c>
      <c r="H432" s="66" t="s">
        <v>802</v>
      </c>
    </row>
    <row r="433" spans="2:8" ht="15.6" x14ac:dyDescent="0.3">
      <c r="B433" s="66" t="s">
        <v>1761</v>
      </c>
      <c r="C433" s="66" t="s">
        <v>89</v>
      </c>
      <c r="D433" s="66" t="s">
        <v>1762</v>
      </c>
      <c r="E433" s="66" t="s">
        <v>1763</v>
      </c>
      <c r="F433" s="156">
        <v>19947</v>
      </c>
      <c r="G433" s="66" t="s">
        <v>1764</v>
      </c>
      <c r="H433" s="66" t="s">
        <v>802</v>
      </c>
    </row>
    <row r="434" spans="2:8" x14ac:dyDescent="0.3">
      <c r="B434" s="66" t="s">
        <v>1827</v>
      </c>
      <c r="C434" s="66" t="s">
        <v>90</v>
      </c>
      <c r="D434" s="66" t="s">
        <v>1828</v>
      </c>
      <c r="E434" s="66" t="s">
        <v>1829</v>
      </c>
      <c r="F434" s="156">
        <v>6750</v>
      </c>
      <c r="G434" s="66" t="s">
        <v>1830</v>
      </c>
      <c r="H434" s="66" t="s">
        <v>802</v>
      </c>
    </row>
    <row r="435" spans="2:8" ht="15.6" x14ac:dyDescent="0.3">
      <c r="B435" s="66" t="s">
        <v>1831</v>
      </c>
      <c r="C435" s="66" t="s">
        <v>90</v>
      </c>
      <c r="D435" s="66" t="s">
        <v>1832</v>
      </c>
      <c r="E435" s="66" t="s">
        <v>1833</v>
      </c>
      <c r="F435" s="156">
        <v>5000</v>
      </c>
      <c r="G435" s="66" t="s">
        <v>1834</v>
      </c>
      <c r="H435" s="66" t="s">
        <v>802</v>
      </c>
    </row>
    <row r="436" spans="2:8" ht="15.6" x14ac:dyDescent="0.3">
      <c r="B436" s="66" t="s">
        <v>1835</v>
      </c>
      <c r="C436" s="66" t="s">
        <v>90</v>
      </c>
      <c r="D436" s="66" t="s">
        <v>1836</v>
      </c>
      <c r="E436" s="66" t="s">
        <v>1837</v>
      </c>
      <c r="F436" s="156">
        <v>6887</v>
      </c>
      <c r="G436" s="66" t="s">
        <v>1838</v>
      </c>
      <c r="H436" s="66" t="s">
        <v>802</v>
      </c>
    </row>
    <row r="437" spans="2:8" x14ac:dyDescent="0.3">
      <c r="B437" s="66" t="s">
        <v>1839</v>
      </c>
      <c r="C437" s="66" t="s">
        <v>90</v>
      </c>
      <c r="D437" s="66" t="s">
        <v>1840</v>
      </c>
      <c r="E437" s="66" t="s">
        <v>1841</v>
      </c>
      <c r="F437" s="156">
        <v>20000</v>
      </c>
      <c r="G437" s="66" t="s">
        <v>1842</v>
      </c>
      <c r="H437" s="66" t="s">
        <v>802</v>
      </c>
    </row>
    <row r="438" spans="2:8" x14ac:dyDescent="0.3">
      <c r="B438" s="66" t="s">
        <v>1843</v>
      </c>
      <c r="C438" s="66" t="s">
        <v>90</v>
      </c>
      <c r="D438" s="66" t="s">
        <v>1844</v>
      </c>
      <c r="E438" s="66" t="s">
        <v>1845</v>
      </c>
      <c r="F438" s="156">
        <v>15000</v>
      </c>
      <c r="G438" s="66" t="s">
        <v>1846</v>
      </c>
      <c r="H438" s="66" t="s">
        <v>802</v>
      </c>
    </row>
    <row r="439" spans="2:8" x14ac:dyDescent="0.3">
      <c r="B439" s="66" t="s">
        <v>1847</v>
      </c>
      <c r="C439" s="66" t="s">
        <v>90</v>
      </c>
      <c r="D439" s="66" t="s">
        <v>1848</v>
      </c>
      <c r="E439" s="66" t="s">
        <v>1849</v>
      </c>
      <c r="F439" s="156">
        <v>5000</v>
      </c>
      <c r="G439" s="66" t="s">
        <v>1850</v>
      </c>
      <c r="H439" s="66" t="s">
        <v>802</v>
      </c>
    </row>
    <row r="440" spans="2:8" x14ac:dyDescent="0.3">
      <c r="B440" s="66" t="s">
        <v>1851</v>
      </c>
      <c r="C440" s="66" t="s">
        <v>90</v>
      </c>
      <c r="D440" s="66" t="s">
        <v>1852</v>
      </c>
      <c r="E440" s="66" t="s">
        <v>1853</v>
      </c>
      <c r="F440" s="156">
        <v>3575</v>
      </c>
      <c r="G440" s="66" t="s">
        <v>1854</v>
      </c>
      <c r="H440" s="66" t="s">
        <v>802</v>
      </c>
    </row>
    <row r="441" spans="2:8" x14ac:dyDescent="0.3">
      <c r="B441" s="66" t="s">
        <v>1855</v>
      </c>
      <c r="C441" s="66" t="s">
        <v>90</v>
      </c>
      <c r="D441" s="66" t="s">
        <v>1856</v>
      </c>
      <c r="E441" s="66" t="s">
        <v>1857</v>
      </c>
      <c r="F441" s="156">
        <v>5479.5</v>
      </c>
      <c r="G441" s="66" t="s">
        <v>1858</v>
      </c>
      <c r="H441" s="66" t="s">
        <v>802</v>
      </c>
    </row>
    <row r="442" spans="2:8" x14ac:dyDescent="0.3">
      <c r="B442" s="66" t="s">
        <v>1859</v>
      </c>
      <c r="C442" s="66" t="s">
        <v>90</v>
      </c>
      <c r="D442" s="66" t="s">
        <v>1860</v>
      </c>
      <c r="E442" s="66" t="s">
        <v>1861</v>
      </c>
      <c r="F442" s="156">
        <v>2880</v>
      </c>
      <c r="G442" s="66" t="s">
        <v>1862</v>
      </c>
      <c r="H442" s="66" t="s">
        <v>802</v>
      </c>
    </row>
    <row r="443" spans="2:8" x14ac:dyDescent="0.3">
      <c r="B443" s="66" t="s">
        <v>1863</v>
      </c>
      <c r="C443" s="66" t="s">
        <v>90</v>
      </c>
      <c r="D443" s="66" t="s">
        <v>1864</v>
      </c>
      <c r="E443" s="66" t="s">
        <v>1865</v>
      </c>
      <c r="F443" s="156">
        <v>11025</v>
      </c>
      <c r="G443" s="66" t="s">
        <v>1866</v>
      </c>
      <c r="H443" s="66" t="s">
        <v>802</v>
      </c>
    </row>
    <row r="444" spans="2:8" x14ac:dyDescent="0.3">
      <c r="B444" s="66" t="s">
        <v>1867</v>
      </c>
      <c r="C444" s="66" t="s">
        <v>90</v>
      </c>
      <c r="D444" s="66" t="s">
        <v>1868</v>
      </c>
      <c r="E444" s="66" t="s">
        <v>1869</v>
      </c>
      <c r="F444" s="156">
        <v>5338</v>
      </c>
      <c r="G444" s="66" t="s">
        <v>1870</v>
      </c>
      <c r="H444" s="66" t="s">
        <v>802</v>
      </c>
    </row>
    <row r="445" spans="2:8" x14ac:dyDescent="0.3">
      <c r="B445" s="66" t="s">
        <v>1871</v>
      </c>
      <c r="C445" s="66" t="s">
        <v>90</v>
      </c>
      <c r="D445" s="66" t="s">
        <v>1872</v>
      </c>
      <c r="E445" s="66" t="s">
        <v>1873</v>
      </c>
      <c r="F445" s="156">
        <v>11478</v>
      </c>
      <c r="G445" s="66" t="s">
        <v>1874</v>
      </c>
      <c r="H445" s="66" t="s">
        <v>802</v>
      </c>
    </row>
    <row r="446" spans="2:8" x14ac:dyDescent="0.3">
      <c r="B446" s="66" t="s">
        <v>1875</v>
      </c>
      <c r="C446" s="66" t="s">
        <v>90</v>
      </c>
      <c r="D446" s="66" t="s">
        <v>1876</v>
      </c>
      <c r="E446" s="66" t="s">
        <v>1877</v>
      </c>
      <c r="F446" s="156">
        <v>3500</v>
      </c>
      <c r="G446" s="66" t="s">
        <v>1878</v>
      </c>
      <c r="H446" s="66" t="s">
        <v>802</v>
      </c>
    </row>
    <row r="447" spans="2:8" ht="15.6" x14ac:dyDescent="0.3">
      <c r="B447" s="66" t="s">
        <v>1879</v>
      </c>
      <c r="C447" s="66" t="s">
        <v>90</v>
      </c>
      <c r="D447" s="66" t="s">
        <v>1880</v>
      </c>
      <c r="E447" s="66" t="s">
        <v>1853</v>
      </c>
      <c r="F447" s="156">
        <v>2000</v>
      </c>
      <c r="G447" s="66" t="s">
        <v>1881</v>
      </c>
      <c r="H447" s="66" t="s">
        <v>802</v>
      </c>
    </row>
    <row r="448" spans="2:8" x14ac:dyDescent="0.3">
      <c r="B448" s="66" t="s">
        <v>1882</v>
      </c>
      <c r="C448" s="66" t="s">
        <v>90</v>
      </c>
      <c r="D448" s="66" t="s">
        <v>1883</v>
      </c>
      <c r="E448" s="66" t="s">
        <v>1884</v>
      </c>
      <c r="F448" s="156">
        <v>6500</v>
      </c>
      <c r="G448" s="66" t="s">
        <v>1885</v>
      </c>
      <c r="H448" s="66" t="s">
        <v>802</v>
      </c>
    </row>
    <row r="449" spans="2:8" x14ac:dyDescent="0.3">
      <c r="B449" s="66" t="s">
        <v>3461</v>
      </c>
      <c r="C449" s="66" t="s">
        <v>91</v>
      </c>
      <c r="D449" s="66" t="s">
        <v>3462</v>
      </c>
      <c r="E449" s="66" t="s">
        <v>3463</v>
      </c>
      <c r="F449" s="156">
        <v>13000</v>
      </c>
      <c r="G449" s="66" t="s">
        <v>3464</v>
      </c>
      <c r="H449" s="66" t="s">
        <v>802</v>
      </c>
    </row>
    <row r="450" spans="2:8" x14ac:dyDescent="0.3">
      <c r="B450" s="66" t="s">
        <v>3465</v>
      </c>
      <c r="C450" s="66" t="s">
        <v>91</v>
      </c>
      <c r="D450" s="66" t="s">
        <v>3466</v>
      </c>
      <c r="E450" s="66" t="s">
        <v>3467</v>
      </c>
      <c r="F450" s="156">
        <v>4098</v>
      </c>
      <c r="G450" s="66" t="s">
        <v>3468</v>
      </c>
      <c r="H450" s="66" t="s">
        <v>802</v>
      </c>
    </row>
    <row r="451" spans="2:8" x14ac:dyDescent="0.3">
      <c r="B451" s="66" t="s">
        <v>3465</v>
      </c>
      <c r="C451" s="66" t="s">
        <v>91</v>
      </c>
      <c r="D451" s="66" t="s">
        <v>3469</v>
      </c>
      <c r="E451" s="66" t="s">
        <v>3467</v>
      </c>
      <c r="F451" s="156">
        <v>2100</v>
      </c>
      <c r="G451" s="66" t="s">
        <v>3470</v>
      </c>
      <c r="H451" s="66" t="s">
        <v>802</v>
      </c>
    </row>
    <row r="452" spans="2:8" x14ac:dyDescent="0.3">
      <c r="B452" s="66" t="s">
        <v>1999</v>
      </c>
      <c r="C452" s="66" t="s">
        <v>92</v>
      </c>
      <c r="D452" s="66" t="s">
        <v>2000</v>
      </c>
      <c r="E452" s="66" t="s">
        <v>2001</v>
      </c>
      <c r="F452" s="156">
        <v>4540.55</v>
      </c>
      <c r="G452" s="66" t="s">
        <v>2002</v>
      </c>
      <c r="H452" s="66" t="s">
        <v>802</v>
      </c>
    </row>
    <row r="453" spans="2:8" x14ac:dyDescent="0.3">
      <c r="B453" s="66" t="s">
        <v>1933</v>
      </c>
      <c r="C453" s="66" t="s">
        <v>92</v>
      </c>
      <c r="D453" s="66" t="s">
        <v>2003</v>
      </c>
      <c r="E453" s="66" t="s">
        <v>2004</v>
      </c>
      <c r="F453" s="156">
        <v>2607</v>
      </c>
      <c r="G453" s="66" t="s">
        <v>2005</v>
      </c>
      <c r="H453" s="66" t="s">
        <v>802</v>
      </c>
    </row>
    <row r="454" spans="2:8" x14ac:dyDescent="0.3">
      <c r="B454" s="66" t="s">
        <v>2006</v>
      </c>
      <c r="C454" s="66" t="s">
        <v>92</v>
      </c>
      <c r="D454" s="66" t="s">
        <v>2007</v>
      </c>
      <c r="E454" s="66" t="s">
        <v>2008</v>
      </c>
      <c r="F454" s="156">
        <v>5420</v>
      </c>
      <c r="G454" s="66" t="s">
        <v>2009</v>
      </c>
      <c r="H454" s="66" t="s">
        <v>802</v>
      </c>
    </row>
    <row r="455" spans="2:8" x14ac:dyDescent="0.3">
      <c r="B455" s="66" t="s">
        <v>2010</v>
      </c>
      <c r="C455" s="66" t="s">
        <v>92</v>
      </c>
      <c r="D455" s="66" t="s">
        <v>2011</v>
      </c>
      <c r="E455" s="66" t="s">
        <v>2012</v>
      </c>
      <c r="F455" s="156">
        <v>4500</v>
      </c>
      <c r="G455" s="66" t="s">
        <v>2013</v>
      </c>
      <c r="H455" s="66" t="s">
        <v>802</v>
      </c>
    </row>
    <row r="456" spans="2:8" x14ac:dyDescent="0.3">
      <c r="B456" s="66" t="s">
        <v>1914</v>
      </c>
      <c r="C456" s="66" t="s">
        <v>92</v>
      </c>
      <c r="D456" s="66" t="s">
        <v>2014</v>
      </c>
      <c r="E456" s="66" t="s">
        <v>2015</v>
      </c>
      <c r="F456" s="156">
        <v>12320</v>
      </c>
      <c r="G456" s="66" t="s">
        <v>2016</v>
      </c>
      <c r="H456" s="66" t="s">
        <v>802</v>
      </c>
    </row>
    <row r="457" spans="2:8" x14ac:dyDescent="0.3">
      <c r="B457" s="66" t="s">
        <v>2017</v>
      </c>
      <c r="C457" s="66" t="s">
        <v>92</v>
      </c>
      <c r="D457" s="66" t="s">
        <v>2018</v>
      </c>
      <c r="E457" s="66" t="s">
        <v>2019</v>
      </c>
      <c r="F457" s="156">
        <v>4000</v>
      </c>
      <c r="G457" s="66" t="s">
        <v>2020</v>
      </c>
      <c r="H457" s="66" t="s">
        <v>802</v>
      </c>
    </row>
    <row r="458" spans="2:8" x14ac:dyDescent="0.3">
      <c r="B458" s="66" t="s">
        <v>2021</v>
      </c>
      <c r="C458" s="66" t="s">
        <v>92</v>
      </c>
      <c r="D458" s="66" t="s">
        <v>2022</v>
      </c>
      <c r="E458" s="66" t="s">
        <v>2023</v>
      </c>
      <c r="F458" s="156">
        <v>3000</v>
      </c>
      <c r="G458" s="66" t="s">
        <v>2024</v>
      </c>
      <c r="H458" s="66" t="s">
        <v>802</v>
      </c>
    </row>
    <row r="459" spans="2:8" x14ac:dyDescent="0.3">
      <c r="B459" s="66" t="s">
        <v>1925</v>
      </c>
      <c r="C459" s="66" t="s">
        <v>92</v>
      </c>
      <c r="D459" s="66" t="s">
        <v>2025</v>
      </c>
      <c r="E459" s="66" t="s">
        <v>2026</v>
      </c>
      <c r="F459" s="156">
        <v>3625</v>
      </c>
      <c r="G459" s="66" t="s">
        <v>2027</v>
      </c>
      <c r="H459" s="66" t="s">
        <v>802</v>
      </c>
    </row>
    <row r="460" spans="2:8" x14ac:dyDescent="0.3">
      <c r="B460" s="66" t="s">
        <v>2028</v>
      </c>
      <c r="C460" s="66" t="s">
        <v>92</v>
      </c>
      <c r="D460" s="66" t="s">
        <v>2029</v>
      </c>
      <c r="E460" s="66" t="s">
        <v>2030</v>
      </c>
      <c r="F460" s="156">
        <v>11900</v>
      </c>
      <c r="G460" s="66" t="s">
        <v>2031</v>
      </c>
      <c r="H460" s="66" t="s">
        <v>802</v>
      </c>
    </row>
    <row r="461" spans="2:8" x14ac:dyDescent="0.3">
      <c r="B461" s="66" t="s">
        <v>2032</v>
      </c>
      <c r="C461" s="66" t="s">
        <v>92</v>
      </c>
      <c r="D461" s="66" t="s">
        <v>2033</v>
      </c>
      <c r="E461" s="66" t="s">
        <v>2034</v>
      </c>
      <c r="F461" s="156">
        <v>8802</v>
      </c>
      <c r="G461" s="66" t="s">
        <v>2035</v>
      </c>
      <c r="H461" s="66" t="s">
        <v>802</v>
      </c>
    </row>
    <row r="462" spans="2:8" x14ac:dyDescent="0.3">
      <c r="B462" s="66" t="s">
        <v>2036</v>
      </c>
      <c r="C462" s="66" t="s">
        <v>92</v>
      </c>
      <c r="D462" s="66" t="s">
        <v>2037</v>
      </c>
      <c r="E462" s="66" t="s">
        <v>2038</v>
      </c>
      <c r="F462" s="156">
        <v>15469</v>
      </c>
      <c r="G462" s="66" t="s">
        <v>2039</v>
      </c>
      <c r="H462" s="66" t="s">
        <v>802</v>
      </c>
    </row>
    <row r="463" spans="2:8" x14ac:dyDescent="0.3">
      <c r="B463" s="66" t="s">
        <v>2040</v>
      </c>
      <c r="C463" s="66" t="s">
        <v>92</v>
      </c>
      <c r="D463" s="66" t="s">
        <v>2041</v>
      </c>
      <c r="E463" s="66" t="s">
        <v>2042</v>
      </c>
      <c r="F463" s="156">
        <v>2285</v>
      </c>
      <c r="G463" s="66" t="s">
        <v>2043</v>
      </c>
      <c r="H463" s="66" t="s">
        <v>802</v>
      </c>
    </row>
    <row r="464" spans="2:8" x14ac:dyDescent="0.3">
      <c r="B464" s="66" t="s">
        <v>2040</v>
      </c>
      <c r="C464" s="66" t="s">
        <v>92</v>
      </c>
      <c r="D464" s="66" t="s">
        <v>2044</v>
      </c>
      <c r="E464" s="66" t="s">
        <v>2042</v>
      </c>
      <c r="F464" s="156">
        <v>2500</v>
      </c>
      <c r="G464" s="66" t="s">
        <v>2045</v>
      </c>
      <c r="H464" s="66" t="s">
        <v>802</v>
      </c>
    </row>
    <row r="465" spans="2:8" x14ac:dyDescent="0.3">
      <c r="B465" s="66" t="s">
        <v>2046</v>
      </c>
      <c r="C465" s="66" t="s">
        <v>92</v>
      </c>
      <c r="D465" s="66" t="s">
        <v>2047</v>
      </c>
      <c r="E465" s="66" t="s">
        <v>2048</v>
      </c>
      <c r="F465" s="156">
        <v>10000</v>
      </c>
      <c r="G465" s="66" t="s">
        <v>2049</v>
      </c>
      <c r="H465" s="66" t="s">
        <v>802</v>
      </c>
    </row>
    <row r="466" spans="2:8" x14ac:dyDescent="0.3">
      <c r="B466" s="66" t="s">
        <v>2050</v>
      </c>
      <c r="C466" s="66" t="s">
        <v>92</v>
      </c>
      <c r="D466" s="66" t="s">
        <v>2051</v>
      </c>
      <c r="E466" s="66" t="s">
        <v>2052</v>
      </c>
      <c r="F466" s="156">
        <v>4350</v>
      </c>
      <c r="G466" s="66" t="s">
        <v>2053</v>
      </c>
      <c r="H466" s="66" t="s">
        <v>802</v>
      </c>
    </row>
    <row r="467" spans="2:8" x14ac:dyDescent="0.3">
      <c r="B467" s="66" t="s">
        <v>2054</v>
      </c>
      <c r="C467" s="66" t="s">
        <v>92</v>
      </c>
      <c r="D467" s="66" t="s">
        <v>2055</v>
      </c>
      <c r="E467" s="66" t="s">
        <v>2056</v>
      </c>
      <c r="F467" s="156">
        <v>3000</v>
      </c>
      <c r="G467" s="66" t="s">
        <v>2057</v>
      </c>
      <c r="H467" s="66" t="s">
        <v>802</v>
      </c>
    </row>
    <row r="468" spans="2:8" x14ac:dyDescent="0.3">
      <c r="B468" s="66" t="s">
        <v>2054</v>
      </c>
      <c r="C468" s="66" t="s">
        <v>92</v>
      </c>
      <c r="D468" s="66" t="s">
        <v>2058</v>
      </c>
      <c r="E468" s="66" t="s">
        <v>2056</v>
      </c>
      <c r="F468" s="156">
        <v>5226</v>
      </c>
      <c r="G468" s="66" t="s">
        <v>2059</v>
      </c>
      <c r="H468" s="66" t="s">
        <v>802</v>
      </c>
    </row>
    <row r="469" spans="2:8" x14ac:dyDescent="0.3">
      <c r="B469" s="66" t="s">
        <v>2060</v>
      </c>
      <c r="C469" s="66" t="s">
        <v>92</v>
      </c>
      <c r="D469" s="66" t="s">
        <v>2061</v>
      </c>
      <c r="E469" s="66" t="s">
        <v>2038</v>
      </c>
      <c r="F469" s="156">
        <v>7400</v>
      </c>
      <c r="G469" s="66" t="s">
        <v>2062</v>
      </c>
      <c r="H469" s="66" t="s">
        <v>802</v>
      </c>
    </row>
    <row r="470" spans="2:8" x14ac:dyDescent="0.3">
      <c r="B470" s="66" t="s">
        <v>2063</v>
      </c>
      <c r="C470" s="66" t="s">
        <v>92</v>
      </c>
      <c r="D470" s="66" t="s">
        <v>2064</v>
      </c>
      <c r="E470" s="66" t="s">
        <v>2065</v>
      </c>
      <c r="F470" s="156">
        <v>4300</v>
      </c>
      <c r="G470" s="66" t="s">
        <v>2066</v>
      </c>
      <c r="H470" s="66" t="s">
        <v>802</v>
      </c>
    </row>
    <row r="471" spans="2:8" x14ac:dyDescent="0.3">
      <c r="B471" s="66" t="s">
        <v>2196</v>
      </c>
      <c r="C471" s="66" t="s">
        <v>93</v>
      </c>
      <c r="D471" s="66" t="s">
        <v>2197</v>
      </c>
      <c r="E471" s="66" t="s">
        <v>2198</v>
      </c>
      <c r="F471" s="156">
        <v>2640</v>
      </c>
      <c r="G471" s="66" t="s">
        <v>2199</v>
      </c>
      <c r="H471" s="66" t="s">
        <v>802</v>
      </c>
    </row>
    <row r="472" spans="2:8" ht="15.6" x14ac:dyDescent="0.3">
      <c r="B472" s="66" t="s">
        <v>2184</v>
      </c>
      <c r="C472" s="66" t="s">
        <v>93</v>
      </c>
      <c r="D472" s="66" t="s">
        <v>2200</v>
      </c>
      <c r="E472" s="66" t="s">
        <v>2201</v>
      </c>
      <c r="F472" s="156">
        <v>4636</v>
      </c>
      <c r="G472" s="66" t="s">
        <v>2202</v>
      </c>
      <c r="H472" s="66" t="s">
        <v>802</v>
      </c>
    </row>
    <row r="473" spans="2:8" ht="15.6" x14ac:dyDescent="0.3">
      <c r="B473" s="66" t="s">
        <v>2203</v>
      </c>
      <c r="C473" s="66" t="s">
        <v>93</v>
      </c>
      <c r="D473" s="66" t="s">
        <v>2204</v>
      </c>
      <c r="E473" s="66" t="s">
        <v>2205</v>
      </c>
      <c r="F473" s="156">
        <v>4100</v>
      </c>
      <c r="G473" s="66" t="s">
        <v>2206</v>
      </c>
      <c r="H473" s="66" t="s">
        <v>802</v>
      </c>
    </row>
    <row r="474" spans="2:8" x14ac:dyDescent="0.3">
      <c r="B474" s="66" t="s">
        <v>2207</v>
      </c>
      <c r="C474" s="66" t="s">
        <v>93</v>
      </c>
      <c r="D474" s="66" t="s">
        <v>2208</v>
      </c>
      <c r="E474" s="66" t="s">
        <v>2209</v>
      </c>
      <c r="F474" s="156">
        <v>4000</v>
      </c>
      <c r="G474" s="66" t="s">
        <v>2210</v>
      </c>
      <c r="H474" s="66" t="s">
        <v>802</v>
      </c>
    </row>
    <row r="475" spans="2:8" x14ac:dyDescent="0.3">
      <c r="B475" s="66" t="s">
        <v>2211</v>
      </c>
      <c r="C475" s="66" t="s">
        <v>93</v>
      </c>
      <c r="D475" s="66" t="s">
        <v>2212</v>
      </c>
      <c r="E475" s="66" t="s">
        <v>2213</v>
      </c>
      <c r="F475" s="156">
        <v>6754.9</v>
      </c>
      <c r="G475" s="66" t="s">
        <v>2214</v>
      </c>
      <c r="H475" s="66" t="s">
        <v>802</v>
      </c>
    </row>
    <row r="476" spans="2:8" x14ac:dyDescent="0.3">
      <c r="B476" s="66" t="s">
        <v>2215</v>
      </c>
      <c r="C476" s="66" t="s">
        <v>93</v>
      </c>
      <c r="D476" s="66" t="s">
        <v>2216</v>
      </c>
      <c r="E476" s="66" t="s">
        <v>2217</v>
      </c>
      <c r="F476" s="156">
        <v>4087</v>
      </c>
      <c r="G476" s="66" t="s">
        <v>2218</v>
      </c>
      <c r="H476" s="66" t="s">
        <v>802</v>
      </c>
    </row>
    <row r="477" spans="2:8" x14ac:dyDescent="0.3">
      <c r="B477" s="66" t="s">
        <v>2219</v>
      </c>
      <c r="C477" s="66" t="s">
        <v>93</v>
      </c>
      <c r="D477" s="66" t="s">
        <v>2220</v>
      </c>
      <c r="E477" s="66" t="s">
        <v>2201</v>
      </c>
      <c r="F477" s="156">
        <v>6650</v>
      </c>
      <c r="G477" s="66" t="s">
        <v>2221</v>
      </c>
      <c r="H477" s="66" t="s">
        <v>802</v>
      </c>
    </row>
    <row r="478" spans="2:8" ht="15.6" x14ac:dyDescent="0.3">
      <c r="B478" s="66" t="s">
        <v>2222</v>
      </c>
      <c r="C478" s="66" t="s">
        <v>93</v>
      </c>
      <c r="D478" s="66" t="s">
        <v>2223</v>
      </c>
      <c r="E478" s="66" t="s">
        <v>2224</v>
      </c>
      <c r="F478" s="156">
        <v>3000</v>
      </c>
      <c r="G478" s="66" t="s">
        <v>2225</v>
      </c>
      <c r="H478" s="66" t="s">
        <v>802</v>
      </c>
    </row>
    <row r="479" spans="2:8" x14ac:dyDescent="0.3">
      <c r="B479" s="66" t="s">
        <v>2226</v>
      </c>
      <c r="C479" s="66" t="s">
        <v>93</v>
      </c>
      <c r="D479" s="66" t="s">
        <v>2227</v>
      </c>
      <c r="E479" s="66" t="s">
        <v>2228</v>
      </c>
      <c r="F479" s="156">
        <v>3722.24</v>
      </c>
      <c r="G479" s="66" t="s">
        <v>2229</v>
      </c>
      <c r="H479" s="66" t="s">
        <v>802</v>
      </c>
    </row>
    <row r="480" spans="2:8" x14ac:dyDescent="0.3">
      <c r="B480" s="66" t="s">
        <v>2230</v>
      </c>
      <c r="C480" s="66" t="s">
        <v>93</v>
      </c>
      <c r="D480" s="66" t="s">
        <v>2231</v>
      </c>
      <c r="E480" s="66" t="s">
        <v>2232</v>
      </c>
      <c r="F480" s="156">
        <v>2515</v>
      </c>
      <c r="G480" s="66" t="s">
        <v>2233</v>
      </c>
      <c r="H480" s="66" t="s">
        <v>802</v>
      </c>
    </row>
    <row r="481" spans="2:8" x14ac:dyDescent="0.3">
      <c r="B481" s="66" t="s">
        <v>2230</v>
      </c>
      <c r="C481" s="66" t="s">
        <v>93</v>
      </c>
      <c r="D481" s="66" t="s">
        <v>2234</v>
      </c>
      <c r="E481" s="66" t="s">
        <v>2235</v>
      </c>
      <c r="F481" s="156">
        <v>4000</v>
      </c>
      <c r="G481" s="66" t="s">
        <v>2236</v>
      </c>
      <c r="H481" s="66" t="s">
        <v>802</v>
      </c>
    </row>
    <row r="482" spans="2:8" ht="15.6" x14ac:dyDescent="0.3">
      <c r="B482" s="66" t="s">
        <v>2237</v>
      </c>
      <c r="C482" s="66" t="s">
        <v>93</v>
      </c>
      <c r="D482" s="66" t="s">
        <v>2238</v>
      </c>
      <c r="E482" s="66" t="s">
        <v>2239</v>
      </c>
      <c r="F482" s="156">
        <v>6210.6</v>
      </c>
      <c r="G482" s="66" t="s">
        <v>2240</v>
      </c>
      <c r="H482" s="66" t="s">
        <v>802</v>
      </c>
    </row>
    <row r="483" spans="2:8" x14ac:dyDescent="0.3">
      <c r="B483" s="66" t="s">
        <v>2241</v>
      </c>
      <c r="C483" s="66" t="s">
        <v>93</v>
      </c>
      <c r="D483" s="66" t="s">
        <v>2242</v>
      </c>
      <c r="E483" s="66" t="s">
        <v>2243</v>
      </c>
      <c r="F483" s="156">
        <v>2006.4</v>
      </c>
      <c r="G483" s="66" t="s">
        <v>2244</v>
      </c>
      <c r="H483" s="66" t="s">
        <v>802</v>
      </c>
    </row>
    <row r="484" spans="2:8" x14ac:dyDescent="0.3">
      <c r="B484" s="66" t="s">
        <v>2245</v>
      </c>
      <c r="C484" s="66" t="s">
        <v>93</v>
      </c>
      <c r="D484" s="66" t="s">
        <v>2246</v>
      </c>
      <c r="E484" s="66" t="s">
        <v>2247</v>
      </c>
      <c r="F484" s="156">
        <v>5000</v>
      </c>
      <c r="G484" s="66" t="s">
        <v>2248</v>
      </c>
      <c r="H484" s="66" t="s">
        <v>802</v>
      </c>
    </row>
    <row r="485" spans="2:8" x14ac:dyDescent="0.3">
      <c r="B485" s="66" t="s">
        <v>2315</v>
      </c>
      <c r="C485" s="66" t="s">
        <v>11</v>
      </c>
      <c r="D485" s="66" t="s">
        <v>2316</v>
      </c>
      <c r="E485" s="66" t="s">
        <v>2317</v>
      </c>
      <c r="F485" s="156">
        <v>5000</v>
      </c>
      <c r="G485" s="66" t="s">
        <v>2318</v>
      </c>
      <c r="H485" s="66" t="s">
        <v>802</v>
      </c>
    </row>
    <row r="486" spans="2:8" x14ac:dyDescent="0.3">
      <c r="B486" s="66" t="s">
        <v>2299</v>
      </c>
      <c r="C486" s="66" t="s">
        <v>11</v>
      </c>
      <c r="D486" s="66" t="s">
        <v>2319</v>
      </c>
      <c r="E486" s="66" t="s">
        <v>2320</v>
      </c>
      <c r="F486" s="156">
        <v>18121.3</v>
      </c>
      <c r="G486" s="66" t="s">
        <v>2321</v>
      </c>
      <c r="H486" s="66" t="s">
        <v>802</v>
      </c>
    </row>
    <row r="487" spans="2:8" ht="15.6" x14ac:dyDescent="0.3">
      <c r="B487" s="66" t="s">
        <v>2279</v>
      </c>
      <c r="C487" s="66" t="s">
        <v>11</v>
      </c>
      <c r="D487" s="66" t="s">
        <v>2322</v>
      </c>
      <c r="E487" s="66" t="s">
        <v>2323</v>
      </c>
      <c r="F487" s="156">
        <v>7200</v>
      </c>
      <c r="G487" s="66" t="s">
        <v>2324</v>
      </c>
      <c r="H487" s="66" t="s">
        <v>802</v>
      </c>
    </row>
    <row r="488" spans="2:8" x14ac:dyDescent="0.3">
      <c r="B488" s="66" t="s">
        <v>2325</v>
      </c>
      <c r="C488" s="66" t="s">
        <v>11</v>
      </c>
      <c r="D488" s="66" t="s">
        <v>2326</v>
      </c>
      <c r="E488" s="66" t="s">
        <v>2327</v>
      </c>
      <c r="F488" s="156">
        <v>20000</v>
      </c>
      <c r="G488" s="66" t="s">
        <v>2328</v>
      </c>
      <c r="H488" s="66" t="s">
        <v>802</v>
      </c>
    </row>
    <row r="489" spans="2:8" x14ac:dyDescent="0.3">
      <c r="B489" s="66" t="s">
        <v>2329</v>
      </c>
      <c r="C489" s="66" t="s">
        <v>11</v>
      </c>
      <c r="D489" s="66" t="s">
        <v>2330</v>
      </c>
      <c r="E489" s="66" t="s">
        <v>2331</v>
      </c>
      <c r="F489" s="156">
        <v>4176</v>
      </c>
      <c r="G489" s="66" t="s">
        <v>2332</v>
      </c>
      <c r="H489" s="66" t="s">
        <v>802</v>
      </c>
    </row>
    <row r="490" spans="2:8" x14ac:dyDescent="0.3">
      <c r="B490" s="66" t="s">
        <v>2283</v>
      </c>
      <c r="C490" s="66" t="s">
        <v>11</v>
      </c>
      <c r="D490" s="66" t="s">
        <v>2333</v>
      </c>
      <c r="E490" s="66" t="s">
        <v>2334</v>
      </c>
      <c r="F490" s="156">
        <v>7500</v>
      </c>
      <c r="G490" s="66" t="s">
        <v>2335</v>
      </c>
      <c r="H490" s="66" t="s">
        <v>802</v>
      </c>
    </row>
    <row r="491" spans="2:8" x14ac:dyDescent="0.3">
      <c r="B491" s="66" t="s">
        <v>2311</v>
      </c>
      <c r="C491" s="66" t="s">
        <v>11</v>
      </c>
      <c r="D491" s="66" t="s">
        <v>2336</v>
      </c>
      <c r="E491" s="66" t="s">
        <v>2337</v>
      </c>
      <c r="F491" s="156">
        <v>10000</v>
      </c>
      <c r="G491" s="66" t="s">
        <v>2338</v>
      </c>
      <c r="H491" s="66" t="s">
        <v>802</v>
      </c>
    </row>
    <row r="492" spans="2:8" ht="15.6" x14ac:dyDescent="0.3">
      <c r="B492" s="66" t="s">
        <v>2374</v>
      </c>
      <c r="C492" s="66" t="s">
        <v>95</v>
      </c>
      <c r="D492" s="66" t="s">
        <v>2375</v>
      </c>
      <c r="E492" s="66" t="s">
        <v>2376</v>
      </c>
      <c r="F492" s="156">
        <v>4500</v>
      </c>
      <c r="G492" s="66" t="s">
        <v>2377</v>
      </c>
      <c r="H492" s="66" t="s">
        <v>802</v>
      </c>
    </row>
    <row r="493" spans="2:8" ht="15.6" x14ac:dyDescent="0.3">
      <c r="B493" s="66" t="s">
        <v>2378</v>
      </c>
      <c r="C493" s="66" t="s">
        <v>95</v>
      </c>
      <c r="D493" s="66" t="s">
        <v>2379</v>
      </c>
      <c r="E493" s="66" t="s">
        <v>2380</v>
      </c>
      <c r="F493" s="156">
        <v>13063</v>
      </c>
      <c r="G493" s="66" t="s">
        <v>2381</v>
      </c>
      <c r="H493" s="66" t="s">
        <v>802</v>
      </c>
    </row>
    <row r="494" spans="2:8" x14ac:dyDescent="0.3">
      <c r="B494" s="66" t="s">
        <v>2382</v>
      </c>
      <c r="C494" s="66" t="s">
        <v>95</v>
      </c>
      <c r="D494" s="66" t="s">
        <v>2383</v>
      </c>
      <c r="E494" s="66" t="s">
        <v>2384</v>
      </c>
      <c r="F494" s="156">
        <v>11083.28</v>
      </c>
      <c r="G494" s="66" t="s">
        <v>2385</v>
      </c>
      <c r="H494" s="66" t="s">
        <v>802</v>
      </c>
    </row>
    <row r="495" spans="2:8" x14ac:dyDescent="0.3">
      <c r="B495" s="66" t="s">
        <v>2461</v>
      </c>
      <c r="C495" s="66" t="s">
        <v>96</v>
      </c>
      <c r="D495" s="66" t="s">
        <v>2462</v>
      </c>
      <c r="E495" s="66" t="s">
        <v>2463</v>
      </c>
      <c r="F495" s="156">
        <v>4454</v>
      </c>
      <c r="G495" s="66" t="s">
        <v>2464</v>
      </c>
      <c r="H495" s="66" t="s">
        <v>802</v>
      </c>
    </row>
    <row r="496" spans="2:8" x14ac:dyDescent="0.3">
      <c r="B496" s="66" t="s">
        <v>2461</v>
      </c>
      <c r="C496" s="66" t="s">
        <v>96</v>
      </c>
      <c r="D496" s="66" t="s">
        <v>2465</v>
      </c>
      <c r="E496" s="66" t="s">
        <v>2463</v>
      </c>
      <c r="F496" s="156">
        <v>2752</v>
      </c>
      <c r="G496" s="66" t="s">
        <v>2466</v>
      </c>
      <c r="H496" s="66" t="s">
        <v>802</v>
      </c>
    </row>
    <row r="497" spans="2:8" ht="15.6" x14ac:dyDescent="0.3">
      <c r="B497" s="66" t="s">
        <v>2467</v>
      </c>
      <c r="C497" s="66" t="s">
        <v>96</v>
      </c>
      <c r="D497" s="66" t="s">
        <v>2468</v>
      </c>
      <c r="E497" s="66" t="s">
        <v>2469</v>
      </c>
      <c r="F497" s="156">
        <v>8997.5</v>
      </c>
      <c r="G497" s="66" t="s">
        <v>2470</v>
      </c>
      <c r="H497" s="66" t="s">
        <v>802</v>
      </c>
    </row>
    <row r="498" spans="2:8" x14ac:dyDescent="0.3">
      <c r="B498" s="66" t="s">
        <v>2447</v>
      </c>
      <c r="C498" s="66" t="s">
        <v>96</v>
      </c>
      <c r="D498" s="66" t="s">
        <v>2471</v>
      </c>
      <c r="E498" s="66" t="s">
        <v>2472</v>
      </c>
      <c r="F498" s="156">
        <v>3000</v>
      </c>
      <c r="G498" s="66" t="s">
        <v>2473</v>
      </c>
      <c r="H498" s="66" t="s">
        <v>802</v>
      </c>
    </row>
    <row r="499" spans="2:8" x14ac:dyDescent="0.3">
      <c r="B499" s="66" t="s">
        <v>2474</v>
      </c>
      <c r="C499" s="66" t="s">
        <v>96</v>
      </c>
      <c r="D499" s="66" t="s">
        <v>2475</v>
      </c>
      <c r="E499" s="66" t="s">
        <v>2476</v>
      </c>
      <c r="F499" s="156">
        <v>2750</v>
      </c>
      <c r="G499" s="66" t="s">
        <v>2477</v>
      </c>
      <c r="H499" s="66" t="s">
        <v>802</v>
      </c>
    </row>
    <row r="500" spans="2:8" x14ac:dyDescent="0.3">
      <c r="B500" s="66" t="s">
        <v>2478</v>
      </c>
      <c r="C500" s="66" t="s">
        <v>96</v>
      </c>
      <c r="D500" s="66" t="s">
        <v>2479</v>
      </c>
      <c r="E500" s="66" t="s">
        <v>2480</v>
      </c>
      <c r="F500" s="156">
        <v>3224</v>
      </c>
      <c r="G500" s="66" t="s">
        <v>2481</v>
      </c>
      <c r="H500" s="66" t="s">
        <v>802</v>
      </c>
    </row>
    <row r="501" spans="2:8" x14ac:dyDescent="0.3">
      <c r="B501" s="66" t="s">
        <v>2482</v>
      </c>
      <c r="C501" s="66" t="s">
        <v>96</v>
      </c>
      <c r="D501" s="66" t="s">
        <v>2483</v>
      </c>
      <c r="E501" s="66" t="s">
        <v>2484</v>
      </c>
      <c r="F501" s="156">
        <v>15949</v>
      </c>
      <c r="G501" s="66" t="s">
        <v>2485</v>
      </c>
      <c r="H501" s="66" t="s">
        <v>802</v>
      </c>
    </row>
    <row r="502" spans="2:8" ht="15.6" x14ac:dyDescent="0.3">
      <c r="B502" s="66" t="s">
        <v>2486</v>
      </c>
      <c r="C502" s="66" t="s">
        <v>96</v>
      </c>
      <c r="D502" s="66" t="s">
        <v>2487</v>
      </c>
      <c r="E502" s="66" t="s">
        <v>2488</v>
      </c>
      <c r="F502" s="156">
        <v>17367</v>
      </c>
      <c r="G502" s="66" t="s">
        <v>2489</v>
      </c>
      <c r="H502" s="66" t="s">
        <v>802</v>
      </c>
    </row>
    <row r="503" spans="2:8" x14ac:dyDescent="0.3">
      <c r="B503" s="66" t="s">
        <v>2490</v>
      </c>
      <c r="C503" s="66" t="s">
        <v>96</v>
      </c>
      <c r="D503" s="66" t="s">
        <v>2491</v>
      </c>
      <c r="E503" s="66" t="s">
        <v>2492</v>
      </c>
      <c r="F503" s="156">
        <v>3635.5</v>
      </c>
      <c r="G503" s="66" t="s">
        <v>2493</v>
      </c>
      <c r="H503" s="66" t="s">
        <v>802</v>
      </c>
    </row>
    <row r="504" spans="2:8" x14ac:dyDescent="0.3">
      <c r="B504" s="66" t="s">
        <v>2494</v>
      </c>
      <c r="C504" s="66" t="s">
        <v>96</v>
      </c>
      <c r="D504" s="66" t="s">
        <v>2495</v>
      </c>
      <c r="E504" s="66" t="s">
        <v>2496</v>
      </c>
      <c r="F504" s="156">
        <v>20000</v>
      </c>
      <c r="G504" s="66" t="s">
        <v>2497</v>
      </c>
      <c r="H504" s="66" t="s">
        <v>802</v>
      </c>
    </row>
    <row r="505" spans="2:8" x14ac:dyDescent="0.3">
      <c r="B505" s="66" t="s">
        <v>2498</v>
      </c>
      <c r="C505" s="66" t="s">
        <v>96</v>
      </c>
      <c r="D505" s="66" t="s">
        <v>2499</v>
      </c>
      <c r="E505" s="66" t="s">
        <v>2500</v>
      </c>
      <c r="F505" s="156">
        <v>9396</v>
      </c>
      <c r="G505" s="66" t="s">
        <v>2501</v>
      </c>
      <c r="H505" s="66" t="s">
        <v>802</v>
      </c>
    </row>
    <row r="506" spans="2:8" x14ac:dyDescent="0.3">
      <c r="B506" s="66" t="s">
        <v>2502</v>
      </c>
      <c r="C506" s="66" t="s">
        <v>96</v>
      </c>
      <c r="D506" s="66" t="s">
        <v>2503</v>
      </c>
      <c r="E506" s="66" t="s">
        <v>2504</v>
      </c>
      <c r="F506" s="156">
        <v>7383</v>
      </c>
      <c r="G506" s="66" t="s">
        <v>2505</v>
      </c>
      <c r="H506" s="66" t="s">
        <v>802</v>
      </c>
    </row>
    <row r="507" spans="2:8" x14ac:dyDescent="0.3">
      <c r="B507" s="66" t="s">
        <v>2506</v>
      </c>
      <c r="C507" s="66" t="s">
        <v>96</v>
      </c>
      <c r="D507" s="66" t="s">
        <v>2507</v>
      </c>
      <c r="E507" s="66" t="s">
        <v>2508</v>
      </c>
      <c r="F507" s="156">
        <v>19978.95</v>
      </c>
      <c r="G507" s="66" t="s">
        <v>2509</v>
      </c>
      <c r="H507" s="66" t="s">
        <v>802</v>
      </c>
    </row>
    <row r="508" spans="2:8" ht="15.6" x14ac:dyDescent="0.3">
      <c r="B508" s="66" t="s">
        <v>2510</v>
      </c>
      <c r="C508" s="66" t="s">
        <v>96</v>
      </c>
      <c r="D508" s="66" t="s">
        <v>2511</v>
      </c>
      <c r="E508" s="66" t="s">
        <v>2512</v>
      </c>
      <c r="F508" s="156">
        <v>20000</v>
      </c>
      <c r="G508" s="66" t="s">
        <v>2513</v>
      </c>
      <c r="H508" s="66" t="s">
        <v>802</v>
      </c>
    </row>
    <row r="509" spans="2:8" x14ac:dyDescent="0.3">
      <c r="B509" s="66" t="s">
        <v>2428</v>
      </c>
      <c r="C509" s="66" t="s">
        <v>96</v>
      </c>
      <c r="D509" s="66" t="s">
        <v>2514</v>
      </c>
      <c r="E509" s="66" t="s">
        <v>2515</v>
      </c>
      <c r="F509" s="156">
        <v>6175.25</v>
      </c>
      <c r="G509" s="66" t="s">
        <v>2516</v>
      </c>
      <c r="H509" s="66" t="s">
        <v>802</v>
      </c>
    </row>
    <row r="510" spans="2:8" x14ac:dyDescent="0.3">
      <c r="B510" s="66" t="s">
        <v>2517</v>
      </c>
      <c r="C510" s="66" t="s">
        <v>96</v>
      </c>
      <c r="D510" s="66" t="s">
        <v>2518</v>
      </c>
      <c r="E510" s="66" t="s">
        <v>2484</v>
      </c>
      <c r="F510" s="156">
        <v>4719</v>
      </c>
      <c r="G510" s="66" t="s">
        <v>2519</v>
      </c>
      <c r="H510" s="66" t="s">
        <v>802</v>
      </c>
    </row>
    <row r="511" spans="2:8" x14ac:dyDescent="0.3">
      <c r="B511" s="66" t="s">
        <v>2517</v>
      </c>
      <c r="C511" s="66" t="s">
        <v>96</v>
      </c>
      <c r="D511" s="66" t="s">
        <v>2520</v>
      </c>
      <c r="E511" s="66" t="s">
        <v>2484</v>
      </c>
      <c r="F511" s="156">
        <v>3579</v>
      </c>
      <c r="G511" s="66" t="s">
        <v>2521</v>
      </c>
      <c r="H511" s="66" t="s">
        <v>802</v>
      </c>
    </row>
    <row r="512" spans="2:8" x14ac:dyDescent="0.3">
      <c r="B512" s="66" t="s">
        <v>1824</v>
      </c>
      <c r="C512" s="66" t="s">
        <v>97</v>
      </c>
      <c r="D512" s="66" t="s">
        <v>2604</v>
      </c>
      <c r="E512" s="66" t="s">
        <v>2605</v>
      </c>
      <c r="F512" s="156">
        <v>6483.18</v>
      </c>
      <c r="G512" s="66" t="s">
        <v>2606</v>
      </c>
      <c r="H512" s="66" t="s">
        <v>802</v>
      </c>
    </row>
    <row r="513" spans="2:8" ht="15.6" x14ac:dyDescent="0.3">
      <c r="B513" s="66" t="s">
        <v>969</v>
      </c>
      <c r="C513" s="66" t="s">
        <v>97</v>
      </c>
      <c r="D513" s="66" t="s">
        <v>2607</v>
      </c>
      <c r="E513" s="66" t="s">
        <v>2608</v>
      </c>
      <c r="F513" s="156">
        <v>10944</v>
      </c>
      <c r="G513" s="66" t="s">
        <v>2609</v>
      </c>
      <c r="H513" s="66" t="s">
        <v>802</v>
      </c>
    </row>
    <row r="514" spans="2:8" x14ac:dyDescent="0.3">
      <c r="B514" s="66" t="s">
        <v>2610</v>
      </c>
      <c r="C514" s="66" t="s">
        <v>97</v>
      </c>
      <c r="D514" s="66" t="s">
        <v>2611</v>
      </c>
      <c r="E514" s="66" t="s">
        <v>2612</v>
      </c>
      <c r="F514" s="156">
        <v>20000</v>
      </c>
      <c r="G514" s="66" t="s">
        <v>2613</v>
      </c>
      <c r="H514" s="66" t="s">
        <v>802</v>
      </c>
    </row>
    <row r="515" spans="2:8" x14ac:dyDescent="0.3">
      <c r="B515" s="66" t="s">
        <v>1068</v>
      </c>
      <c r="C515" s="66" t="s">
        <v>97</v>
      </c>
      <c r="D515" s="66" t="s">
        <v>2614</v>
      </c>
      <c r="E515" s="66" t="s">
        <v>2615</v>
      </c>
      <c r="F515" s="156">
        <v>6072</v>
      </c>
      <c r="G515" s="66" t="s">
        <v>2616</v>
      </c>
      <c r="H515" s="66" t="s">
        <v>802</v>
      </c>
    </row>
    <row r="516" spans="2:8" x14ac:dyDescent="0.3">
      <c r="B516" s="66" t="s">
        <v>993</v>
      </c>
      <c r="C516" s="66" t="s">
        <v>97</v>
      </c>
      <c r="D516" s="66" t="s">
        <v>2617</v>
      </c>
      <c r="E516" s="66" t="s">
        <v>2618</v>
      </c>
      <c r="F516" s="156">
        <v>5504</v>
      </c>
      <c r="G516" s="66" t="s">
        <v>2619</v>
      </c>
      <c r="H516" s="66" t="s">
        <v>802</v>
      </c>
    </row>
    <row r="517" spans="2:8" x14ac:dyDescent="0.3">
      <c r="B517" s="66" t="s">
        <v>2588</v>
      </c>
      <c r="C517" s="66" t="s">
        <v>97</v>
      </c>
      <c r="D517" s="66" t="s">
        <v>2620</v>
      </c>
      <c r="E517" s="66" t="s">
        <v>2621</v>
      </c>
      <c r="F517" s="156">
        <v>4956</v>
      </c>
      <c r="G517" s="66" t="s">
        <v>2622</v>
      </c>
      <c r="H517" s="66" t="s">
        <v>802</v>
      </c>
    </row>
    <row r="518" spans="2:8" x14ac:dyDescent="0.3">
      <c r="B518" s="66" t="s">
        <v>2623</v>
      </c>
      <c r="C518" s="66" t="s">
        <v>97</v>
      </c>
      <c r="D518" s="66" t="s">
        <v>2624</v>
      </c>
      <c r="E518" s="66" t="s">
        <v>2621</v>
      </c>
      <c r="F518" s="156">
        <v>2888</v>
      </c>
      <c r="G518" s="66" t="s">
        <v>2625</v>
      </c>
      <c r="H518" s="66" t="s">
        <v>802</v>
      </c>
    </row>
    <row r="519" spans="2:8" x14ac:dyDescent="0.3">
      <c r="B519" s="66" t="s">
        <v>2588</v>
      </c>
      <c r="C519" s="66" t="s">
        <v>97</v>
      </c>
      <c r="D519" s="66" t="s">
        <v>2626</v>
      </c>
      <c r="E519" s="66" t="s">
        <v>2621</v>
      </c>
      <c r="F519" s="156">
        <v>4958</v>
      </c>
      <c r="G519" s="66" t="s">
        <v>2627</v>
      </c>
      <c r="H519" s="66" t="s">
        <v>802</v>
      </c>
    </row>
    <row r="520" spans="2:8" x14ac:dyDescent="0.3">
      <c r="B520" s="66" t="s">
        <v>2588</v>
      </c>
      <c r="C520" s="66" t="s">
        <v>97</v>
      </c>
      <c r="D520" s="66" t="s">
        <v>2628</v>
      </c>
      <c r="E520" s="66" t="s">
        <v>2621</v>
      </c>
      <c r="F520" s="156">
        <v>4999.1000000000004</v>
      </c>
      <c r="G520" s="66" t="s">
        <v>2629</v>
      </c>
      <c r="H520" s="66" t="s">
        <v>802</v>
      </c>
    </row>
    <row r="521" spans="2:8" x14ac:dyDescent="0.3">
      <c r="B521" s="66" t="s">
        <v>2630</v>
      </c>
      <c r="C521" s="66" t="s">
        <v>97</v>
      </c>
      <c r="D521" s="66" t="s">
        <v>2575</v>
      </c>
      <c r="E521" s="66" t="s">
        <v>2631</v>
      </c>
      <c r="F521" s="156">
        <v>7000</v>
      </c>
      <c r="G521" s="66" t="s">
        <v>2632</v>
      </c>
      <c r="H521" s="66" t="s">
        <v>802</v>
      </c>
    </row>
    <row r="522" spans="2:8" x14ac:dyDescent="0.3">
      <c r="B522" s="66" t="s">
        <v>2574</v>
      </c>
      <c r="C522" s="66" t="s">
        <v>97</v>
      </c>
      <c r="D522" s="66" t="s">
        <v>2633</v>
      </c>
      <c r="E522" s="66" t="s">
        <v>2631</v>
      </c>
      <c r="F522" s="156">
        <v>3000</v>
      </c>
      <c r="G522" s="66" t="s">
        <v>2634</v>
      </c>
      <c r="H522" s="66" t="s">
        <v>802</v>
      </c>
    </row>
    <row r="523" spans="2:8" x14ac:dyDescent="0.3">
      <c r="B523" s="66" t="s">
        <v>2635</v>
      </c>
      <c r="C523" s="66" t="s">
        <v>97</v>
      </c>
      <c r="D523" s="66" t="s">
        <v>2585</v>
      </c>
      <c r="E523" s="66" t="s">
        <v>2636</v>
      </c>
      <c r="F523" s="156">
        <v>6900</v>
      </c>
      <c r="G523" s="66" t="s">
        <v>2587</v>
      </c>
      <c r="H523" s="66" t="s">
        <v>802</v>
      </c>
    </row>
    <row r="524" spans="2:8" x14ac:dyDescent="0.3">
      <c r="B524" s="66" t="s">
        <v>2695</v>
      </c>
      <c r="C524" s="66" t="s">
        <v>98</v>
      </c>
      <c r="D524" s="66" t="s">
        <v>2585</v>
      </c>
      <c r="E524" s="66" t="s">
        <v>2696</v>
      </c>
      <c r="F524" s="156">
        <v>8948.35</v>
      </c>
      <c r="G524" s="66" t="s">
        <v>2697</v>
      </c>
      <c r="H524" s="66" t="s">
        <v>802</v>
      </c>
    </row>
    <row r="525" spans="2:8" x14ac:dyDescent="0.3">
      <c r="B525" s="66" t="s">
        <v>2695</v>
      </c>
      <c r="C525" s="66" t="s">
        <v>98</v>
      </c>
      <c r="D525" s="66" t="s">
        <v>860</v>
      </c>
      <c r="E525" s="66" t="s">
        <v>2696</v>
      </c>
      <c r="F525" s="156">
        <v>5491</v>
      </c>
      <c r="G525" s="66" t="s">
        <v>2698</v>
      </c>
      <c r="H525" s="66" t="s">
        <v>802</v>
      </c>
    </row>
    <row r="526" spans="2:8" x14ac:dyDescent="0.3">
      <c r="B526" s="66" t="s">
        <v>2699</v>
      </c>
      <c r="C526" s="66" t="s">
        <v>98</v>
      </c>
      <c r="D526" s="66" t="s">
        <v>2700</v>
      </c>
      <c r="E526" s="66" t="s">
        <v>2701</v>
      </c>
      <c r="F526" s="156">
        <v>20000</v>
      </c>
      <c r="G526" s="66" t="s">
        <v>2702</v>
      </c>
      <c r="H526" s="66" t="s">
        <v>802</v>
      </c>
    </row>
    <row r="527" spans="2:8" ht="15.6" x14ac:dyDescent="0.3">
      <c r="B527" s="66" t="s">
        <v>2703</v>
      </c>
      <c r="C527" s="66" t="s">
        <v>98</v>
      </c>
      <c r="D527" s="66" t="s">
        <v>2704</v>
      </c>
      <c r="E527" s="66" t="s">
        <v>2705</v>
      </c>
      <c r="F527" s="156">
        <v>5432</v>
      </c>
      <c r="G527" s="66" t="s">
        <v>2706</v>
      </c>
      <c r="H527" s="66" t="s">
        <v>802</v>
      </c>
    </row>
    <row r="528" spans="2:8" x14ac:dyDescent="0.3">
      <c r="B528" s="66" t="s">
        <v>2707</v>
      </c>
      <c r="C528" s="66" t="s">
        <v>98</v>
      </c>
      <c r="D528" s="66" t="s">
        <v>2708</v>
      </c>
      <c r="E528" s="66" t="s">
        <v>2709</v>
      </c>
      <c r="F528" s="156">
        <v>5800</v>
      </c>
      <c r="G528" s="66" t="s">
        <v>2710</v>
      </c>
      <c r="H528" s="66" t="s">
        <v>802</v>
      </c>
    </row>
    <row r="529" spans="2:8" x14ac:dyDescent="0.3">
      <c r="B529" s="66" t="s">
        <v>2679</v>
      </c>
      <c r="C529" s="66" t="s">
        <v>98</v>
      </c>
      <c r="D529" s="66" t="s">
        <v>2678</v>
      </c>
      <c r="E529" s="66" t="s">
        <v>2711</v>
      </c>
      <c r="F529" s="156">
        <v>8000</v>
      </c>
      <c r="G529" s="66" t="s">
        <v>2712</v>
      </c>
      <c r="H529" s="66" t="s">
        <v>802</v>
      </c>
    </row>
    <row r="530" spans="2:8" x14ac:dyDescent="0.3">
      <c r="B530" s="66" t="s">
        <v>2713</v>
      </c>
      <c r="C530" s="66" t="s">
        <v>98</v>
      </c>
      <c r="D530" s="66" t="s">
        <v>2714</v>
      </c>
      <c r="E530" s="66" t="s">
        <v>2705</v>
      </c>
      <c r="F530" s="156">
        <v>8750</v>
      </c>
      <c r="G530" s="66" t="s">
        <v>2715</v>
      </c>
      <c r="H530" s="66" t="s">
        <v>802</v>
      </c>
    </row>
    <row r="531" spans="2:8" x14ac:dyDescent="0.3">
      <c r="B531" s="66" t="s">
        <v>2716</v>
      </c>
      <c r="C531" s="66" t="s">
        <v>98</v>
      </c>
      <c r="D531" s="66" t="s">
        <v>2717</v>
      </c>
      <c r="E531" s="66" t="s">
        <v>2718</v>
      </c>
      <c r="F531" s="156">
        <v>20000</v>
      </c>
      <c r="G531" s="66" t="s">
        <v>2719</v>
      </c>
      <c r="H531" s="66" t="s">
        <v>802</v>
      </c>
    </row>
    <row r="532" spans="2:8" x14ac:dyDescent="0.3">
      <c r="B532" s="66" t="s">
        <v>2720</v>
      </c>
      <c r="C532" s="66" t="s">
        <v>98</v>
      </c>
      <c r="D532" s="66" t="s">
        <v>2721</v>
      </c>
      <c r="E532" s="66" t="s">
        <v>2722</v>
      </c>
      <c r="F532" s="156">
        <v>11066</v>
      </c>
      <c r="G532" s="66" t="s">
        <v>2723</v>
      </c>
      <c r="H532" s="66" t="s">
        <v>802</v>
      </c>
    </row>
    <row r="533" spans="2:8" x14ac:dyDescent="0.3">
      <c r="B533" s="66" t="s">
        <v>2724</v>
      </c>
      <c r="C533" s="66" t="s">
        <v>98</v>
      </c>
      <c r="D533" s="66" t="s">
        <v>2725</v>
      </c>
      <c r="E533" s="66" t="s">
        <v>2726</v>
      </c>
      <c r="F533" s="156">
        <v>2000</v>
      </c>
      <c r="G533" s="66" t="s">
        <v>2727</v>
      </c>
      <c r="H533" s="66" t="s">
        <v>802</v>
      </c>
    </row>
    <row r="534" spans="2:8" x14ac:dyDescent="0.3">
      <c r="B534" s="66" t="s">
        <v>2673</v>
      </c>
      <c r="C534" s="66" t="s">
        <v>98</v>
      </c>
      <c r="D534" s="66" t="s">
        <v>2728</v>
      </c>
      <c r="E534" s="66" t="s">
        <v>2729</v>
      </c>
      <c r="F534" s="156">
        <v>8000</v>
      </c>
      <c r="G534" s="66" t="s">
        <v>2730</v>
      </c>
      <c r="H534" s="66" t="s">
        <v>802</v>
      </c>
    </row>
    <row r="535" spans="2:8" x14ac:dyDescent="0.3">
      <c r="B535" s="66" t="s">
        <v>2731</v>
      </c>
      <c r="C535" s="66" t="s">
        <v>98</v>
      </c>
      <c r="D535" s="66" t="s">
        <v>2732</v>
      </c>
      <c r="E535" s="66" t="s">
        <v>2733</v>
      </c>
      <c r="F535" s="156">
        <v>14080</v>
      </c>
      <c r="G535" s="66" t="s">
        <v>2734</v>
      </c>
      <c r="H535" s="66" t="s">
        <v>802</v>
      </c>
    </row>
    <row r="536" spans="2:8" ht="15.6" x14ac:dyDescent="0.3">
      <c r="B536" s="66" t="s">
        <v>2735</v>
      </c>
      <c r="C536" s="66" t="s">
        <v>98</v>
      </c>
      <c r="D536" s="66" t="s">
        <v>2736</v>
      </c>
      <c r="E536" s="66" t="s">
        <v>2726</v>
      </c>
      <c r="F536" s="156">
        <v>2000</v>
      </c>
      <c r="G536" s="66" t="s">
        <v>2737</v>
      </c>
      <c r="H536" s="66" t="s">
        <v>802</v>
      </c>
    </row>
    <row r="537" spans="2:8" x14ac:dyDescent="0.3">
      <c r="B537" s="66" t="s">
        <v>2803</v>
      </c>
      <c r="C537" s="66" t="s">
        <v>99</v>
      </c>
      <c r="D537" s="66" t="s">
        <v>1844</v>
      </c>
      <c r="E537" s="66" t="s">
        <v>2804</v>
      </c>
      <c r="F537" s="156">
        <v>10000</v>
      </c>
      <c r="G537" s="66" t="s">
        <v>2805</v>
      </c>
      <c r="H537" s="66" t="s">
        <v>802</v>
      </c>
    </row>
    <row r="538" spans="2:8" x14ac:dyDescent="0.3">
      <c r="B538" s="66" t="s">
        <v>2806</v>
      </c>
      <c r="C538" s="66" t="s">
        <v>99</v>
      </c>
      <c r="D538" s="66" t="s">
        <v>2807</v>
      </c>
      <c r="E538" s="66" t="s">
        <v>2808</v>
      </c>
      <c r="F538" s="156">
        <v>8636</v>
      </c>
      <c r="G538" s="66" t="s">
        <v>2809</v>
      </c>
      <c r="H538" s="66" t="s">
        <v>802</v>
      </c>
    </row>
    <row r="539" spans="2:8" ht="15.6" x14ac:dyDescent="0.3">
      <c r="B539" s="66" t="s">
        <v>2810</v>
      </c>
      <c r="C539" s="66" t="s">
        <v>99</v>
      </c>
      <c r="D539" s="66" t="s">
        <v>149</v>
      </c>
      <c r="E539" s="66" t="s">
        <v>2811</v>
      </c>
      <c r="F539" s="156">
        <v>2345</v>
      </c>
      <c r="G539" s="66" t="s">
        <v>2812</v>
      </c>
      <c r="H539" s="66" t="s">
        <v>802</v>
      </c>
    </row>
    <row r="540" spans="2:8" x14ac:dyDescent="0.3">
      <c r="B540" s="66" t="s">
        <v>2795</v>
      </c>
      <c r="C540" s="66" t="s">
        <v>99</v>
      </c>
      <c r="D540" s="66" t="s">
        <v>2813</v>
      </c>
      <c r="E540" s="66" t="s">
        <v>2814</v>
      </c>
      <c r="F540" s="156">
        <v>2700</v>
      </c>
      <c r="G540" s="66" t="s">
        <v>2815</v>
      </c>
      <c r="H540" s="66" t="s">
        <v>802</v>
      </c>
    </row>
    <row r="541" spans="2:8" x14ac:dyDescent="0.3">
      <c r="B541" s="66" t="s">
        <v>2816</v>
      </c>
      <c r="C541" s="66" t="s">
        <v>99</v>
      </c>
      <c r="D541" s="66" t="s">
        <v>2817</v>
      </c>
      <c r="E541" s="66" t="s">
        <v>2818</v>
      </c>
      <c r="F541" s="156">
        <v>11044.5</v>
      </c>
      <c r="G541" s="66" t="s">
        <v>2819</v>
      </c>
      <c r="H541" s="66" t="s">
        <v>802</v>
      </c>
    </row>
    <row r="542" spans="2:8" x14ac:dyDescent="0.3">
      <c r="B542" s="66" t="s">
        <v>2820</v>
      </c>
      <c r="C542" s="66" t="s">
        <v>99</v>
      </c>
      <c r="D542" s="66" t="s">
        <v>2821</v>
      </c>
      <c r="E542" s="66" t="s">
        <v>2822</v>
      </c>
      <c r="F542" s="156">
        <v>5000</v>
      </c>
      <c r="G542" s="66" t="s">
        <v>2823</v>
      </c>
      <c r="H542" s="66" t="s">
        <v>802</v>
      </c>
    </row>
    <row r="543" spans="2:8" x14ac:dyDescent="0.3">
      <c r="B543" s="66" t="s">
        <v>2820</v>
      </c>
      <c r="C543" s="66" t="s">
        <v>99</v>
      </c>
      <c r="D543" s="66" t="s">
        <v>2824</v>
      </c>
      <c r="E543" s="66" t="s">
        <v>2822</v>
      </c>
      <c r="F543" s="156">
        <v>5000</v>
      </c>
      <c r="G543" s="66" t="s">
        <v>2825</v>
      </c>
      <c r="H543" s="66" t="s">
        <v>802</v>
      </c>
    </row>
    <row r="544" spans="2:8" x14ac:dyDescent="0.3">
      <c r="B544" s="66" t="s">
        <v>2861</v>
      </c>
      <c r="C544" s="66" t="s">
        <v>100</v>
      </c>
      <c r="D544" s="66" t="s">
        <v>2886</v>
      </c>
      <c r="E544" s="66" t="s">
        <v>2887</v>
      </c>
      <c r="F544" s="156">
        <v>2000</v>
      </c>
      <c r="G544" s="66" t="s">
        <v>2888</v>
      </c>
      <c r="H544" s="66" t="s">
        <v>802</v>
      </c>
    </row>
    <row r="545" spans="2:8" x14ac:dyDescent="0.3">
      <c r="B545" s="66" t="s">
        <v>2889</v>
      </c>
      <c r="C545" s="66" t="s">
        <v>100</v>
      </c>
      <c r="D545" s="66" t="s">
        <v>2890</v>
      </c>
      <c r="E545" s="66" t="s">
        <v>2891</v>
      </c>
      <c r="F545" s="156">
        <v>2500</v>
      </c>
      <c r="G545" s="66" t="s">
        <v>2892</v>
      </c>
      <c r="H545" s="66" t="s">
        <v>802</v>
      </c>
    </row>
    <row r="546" spans="2:8" x14ac:dyDescent="0.3">
      <c r="B546" s="66" t="s">
        <v>2893</v>
      </c>
      <c r="C546" s="66" t="s">
        <v>100</v>
      </c>
      <c r="D546" s="66" t="s">
        <v>2894</v>
      </c>
      <c r="E546" s="66" t="s">
        <v>2895</v>
      </c>
      <c r="F546" s="156">
        <v>8500</v>
      </c>
      <c r="G546" s="66" t="s">
        <v>2896</v>
      </c>
      <c r="H546" s="66" t="s">
        <v>802</v>
      </c>
    </row>
    <row r="547" spans="2:8" x14ac:dyDescent="0.3">
      <c r="B547" s="66" t="s">
        <v>2857</v>
      </c>
      <c r="C547" s="66" t="s">
        <v>100</v>
      </c>
      <c r="D547" s="66" t="s">
        <v>2897</v>
      </c>
      <c r="E547" s="66" t="s">
        <v>2898</v>
      </c>
      <c r="F547" s="156">
        <v>5855</v>
      </c>
      <c r="G547" s="66" t="s">
        <v>2899</v>
      </c>
      <c r="H547" s="66" t="s">
        <v>802</v>
      </c>
    </row>
    <row r="548" spans="2:8" x14ac:dyDescent="0.3">
      <c r="B548" s="66" t="s">
        <v>2900</v>
      </c>
      <c r="C548" s="66" t="s">
        <v>100</v>
      </c>
      <c r="D548" s="66" t="s">
        <v>2901</v>
      </c>
      <c r="E548" s="66" t="s">
        <v>2902</v>
      </c>
      <c r="F548" s="156">
        <v>2500</v>
      </c>
      <c r="G548" s="66" t="s">
        <v>2903</v>
      </c>
      <c r="H548" s="66" t="s">
        <v>802</v>
      </c>
    </row>
    <row r="549" spans="2:8" x14ac:dyDescent="0.3">
      <c r="B549" s="66" t="s">
        <v>2904</v>
      </c>
      <c r="C549" s="66" t="s">
        <v>100</v>
      </c>
      <c r="D549" s="66" t="s">
        <v>2905</v>
      </c>
      <c r="E549" s="66" t="s">
        <v>2906</v>
      </c>
      <c r="F549" s="156">
        <v>2500</v>
      </c>
      <c r="G549" s="66" t="s">
        <v>2907</v>
      </c>
      <c r="H549" s="66" t="s">
        <v>802</v>
      </c>
    </row>
    <row r="550" spans="2:8" x14ac:dyDescent="0.3">
      <c r="B550" s="66" t="s">
        <v>2850</v>
      </c>
      <c r="C550" s="66" t="s">
        <v>100</v>
      </c>
      <c r="D550" s="66" t="s">
        <v>2908</v>
      </c>
      <c r="E550" s="66" t="s">
        <v>2909</v>
      </c>
      <c r="F550" s="156">
        <v>5000</v>
      </c>
      <c r="G550" s="66" t="s">
        <v>2910</v>
      </c>
      <c r="H550" s="66" t="s">
        <v>802</v>
      </c>
    </row>
    <row r="551" spans="2:8" x14ac:dyDescent="0.3">
      <c r="B551" s="66" t="s">
        <v>2911</v>
      </c>
      <c r="C551" s="66" t="s">
        <v>100</v>
      </c>
      <c r="D551" s="66" t="s">
        <v>2912</v>
      </c>
      <c r="E551" s="66" t="s">
        <v>2913</v>
      </c>
      <c r="F551" s="156">
        <v>20000</v>
      </c>
      <c r="G551" s="66" t="s">
        <v>2914</v>
      </c>
      <c r="H551" s="66" t="s">
        <v>802</v>
      </c>
    </row>
    <row r="552" spans="2:8" ht="15.6" x14ac:dyDescent="0.3">
      <c r="B552" s="66" t="s">
        <v>2945</v>
      </c>
      <c r="C552" s="66" t="s">
        <v>101</v>
      </c>
      <c r="D552" s="66" t="s">
        <v>2946</v>
      </c>
      <c r="E552" s="66" t="s">
        <v>2947</v>
      </c>
      <c r="F552" s="156">
        <v>10000</v>
      </c>
      <c r="G552" s="66" t="s">
        <v>2948</v>
      </c>
      <c r="H552" s="66" t="s">
        <v>802</v>
      </c>
    </row>
    <row r="553" spans="2:8" x14ac:dyDescent="0.3">
      <c r="B553" s="66" t="s">
        <v>2949</v>
      </c>
      <c r="C553" s="66" t="s">
        <v>101</v>
      </c>
      <c r="D553" s="66" t="s">
        <v>2950</v>
      </c>
      <c r="E553" s="66" t="s">
        <v>2951</v>
      </c>
      <c r="F553" s="156">
        <v>4150</v>
      </c>
      <c r="G553" s="66" t="s">
        <v>2952</v>
      </c>
      <c r="H553" s="66" t="s">
        <v>802</v>
      </c>
    </row>
    <row r="554" spans="2:8" ht="15.6" x14ac:dyDescent="0.3">
      <c r="B554" s="66" t="s">
        <v>2953</v>
      </c>
      <c r="C554" s="66" t="s">
        <v>101</v>
      </c>
      <c r="D554" s="66" t="s">
        <v>2954</v>
      </c>
      <c r="E554" s="66" t="s">
        <v>2955</v>
      </c>
      <c r="F554" s="156">
        <v>6300</v>
      </c>
      <c r="G554" s="66" t="s">
        <v>2956</v>
      </c>
      <c r="H554" s="66" t="s">
        <v>802</v>
      </c>
    </row>
    <row r="555" spans="2:8" x14ac:dyDescent="0.3">
      <c r="B555" s="66" t="s">
        <v>2957</v>
      </c>
      <c r="C555" s="66" t="s">
        <v>101</v>
      </c>
      <c r="D555" s="66" t="s">
        <v>2935</v>
      </c>
      <c r="E555" s="66" t="s">
        <v>2958</v>
      </c>
      <c r="F555" s="156">
        <v>10000</v>
      </c>
      <c r="G555" s="66" t="s">
        <v>2959</v>
      </c>
      <c r="H555" s="66" t="s">
        <v>802</v>
      </c>
    </row>
    <row r="556" spans="2:8" x14ac:dyDescent="0.3">
      <c r="B556" s="66" t="s">
        <v>3052</v>
      </c>
      <c r="C556" s="66" t="s">
        <v>102</v>
      </c>
      <c r="D556" s="66" t="s">
        <v>3053</v>
      </c>
      <c r="E556" s="66" t="s">
        <v>3054</v>
      </c>
      <c r="F556" s="156">
        <v>18502</v>
      </c>
      <c r="G556" s="66" t="s">
        <v>3055</v>
      </c>
      <c r="H556" s="66" t="s">
        <v>802</v>
      </c>
    </row>
    <row r="557" spans="2:8" x14ac:dyDescent="0.3">
      <c r="B557" s="66" t="s">
        <v>3056</v>
      </c>
      <c r="C557" s="66" t="s">
        <v>102</v>
      </c>
      <c r="D557" s="66" t="s">
        <v>3057</v>
      </c>
      <c r="E557" s="66" t="s">
        <v>3058</v>
      </c>
      <c r="F557" s="156">
        <v>2150</v>
      </c>
      <c r="G557" s="66" t="s">
        <v>3059</v>
      </c>
      <c r="H557" s="66" t="s">
        <v>802</v>
      </c>
    </row>
    <row r="558" spans="2:8" x14ac:dyDescent="0.3">
      <c r="B558" s="66" t="s">
        <v>3060</v>
      </c>
      <c r="C558" s="66" t="s">
        <v>102</v>
      </c>
      <c r="D558" s="66" t="s">
        <v>3061</v>
      </c>
      <c r="E558" s="66" t="s">
        <v>3062</v>
      </c>
      <c r="F558" s="156">
        <v>13648</v>
      </c>
      <c r="G558" s="66" t="s">
        <v>3063</v>
      </c>
      <c r="H558" s="66" t="s">
        <v>802</v>
      </c>
    </row>
    <row r="559" spans="2:8" ht="15.6" x14ac:dyDescent="0.3">
      <c r="B559" s="66" t="s">
        <v>3064</v>
      </c>
      <c r="C559" s="66" t="s">
        <v>102</v>
      </c>
      <c r="D559" s="66" t="s">
        <v>3065</v>
      </c>
      <c r="E559" s="66" t="s">
        <v>3066</v>
      </c>
      <c r="F559" s="156">
        <v>2750</v>
      </c>
      <c r="G559" s="66" t="s">
        <v>3067</v>
      </c>
      <c r="H559" s="66" t="s">
        <v>802</v>
      </c>
    </row>
    <row r="560" spans="2:8" x14ac:dyDescent="0.3">
      <c r="B560" s="66" t="s">
        <v>3068</v>
      </c>
      <c r="C560" s="66" t="s">
        <v>102</v>
      </c>
      <c r="D560" s="66" t="s">
        <v>3069</v>
      </c>
      <c r="E560" s="66" t="s">
        <v>3070</v>
      </c>
      <c r="F560" s="156">
        <v>2912</v>
      </c>
      <c r="G560" s="66" t="s">
        <v>3071</v>
      </c>
      <c r="H560" s="66" t="s">
        <v>802</v>
      </c>
    </row>
    <row r="561" spans="2:8" x14ac:dyDescent="0.3">
      <c r="B561" s="66" t="s">
        <v>3068</v>
      </c>
      <c r="C561" s="66" t="s">
        <v>102</v>
      </c>
      <c r="D561" s="66" t="s">
        <v>3072</v>
      </c>
      <c r="E561" s="66" t="s">
        <v>3070</v>
      </c>
      <c r="F561" s="156">
        <v>3000</v>
      </c>
      <c r="G561" s="66" t="s">
        <v>3073</v>
      </c>
      <c r="H561" s="66" t="s">
        <v>802</v>
      </c>
    </row>
    <row r="562" spans="2:8" x14ac:dyDescent="0.3">
      <c r="B562" s="66" t="s">
        <v>3074</v>
      </c>
      <c r="C562" s="66" t="s">
        <v>102</v>
      </c>
      <c r="D562" s="66" t="s">
        <v>3075</v>
      </c>
      <c r="E562" s="66" t="s">
        <v>3076</v>
      </c>
      <c r="F562" s="156">
        <v>8149.2</v>
      </c>
      <c r="G562" s="66" t="s">
        <v>3077</v>
      </c>
      <c r="H562" s="66" t="s">
        <v>802</v>
      </c>
    </row>
    <row r="563" spans="2:8" x14ac:dyDescent="0.3">
      <c r="B563" s="66" t="s">
        <v>3078</v>
      </c>
      <c r="C563" s="66" t="s">
        <v>102</v>
      </c>
      <c r="D563" s="66" t="s">
        <v>3079</v>
      </c>
      <c r="E563" s="66" t="s">
        <v>3080</v>
      </c>
      <c r="F563" s="156">
        <v>6099.3</v>
      </c>
      <c r="G563" s="66" t="s">
        <v>3081</v>
      </c>
      <c r="H563" s="66" t="s">
        <v>802</v>
      </c>
    </row>
    <row r="564" spans="2:8" x14ac:dyDescent="0.3">
      <c r="B564" s="66" t="s">
        <v>3024</v>
      </c>
      <c r="C564" s="66" t="s">
        <v>102</v>
      </c>
      <c r="D564" s="66" t="s">
        <v>3082</v>
      </c>
      <c r="E564" s="66" t="s">
        <v>3070</v>
      </c>
      <c r="F564" s="156">
        <v>3000</v>
      </c>
      <c r="G564" s="66" t="s">
        <v>3083</v>
      </c>
      <c r="H564" s="66" t="s">
        <v>802</v>
      </c>
    </row>
    <row r="565" spans="2:8" x14ac:dyDescent="0.3">
      <c r="B565" s="66" t="s">
        <v>3024</v>
      </c>
      <c r="C565" s="66" t="s">
        <v>102</v>
      </c>
      <c r="D565" s="66" t="s">
        <v>3084</v>
      </c>
      <c r="E565" s="66" t="s">
        <v>3070</v>
      </c>
      <c r="F565" s="156">
        <v>3000</v>
      </c>
      <c r="G565" s="66" t="s">
        <v>3085</v>
      </c>
      <c r="H565" s="66" t="s">
        <v>802</v>
      </c>
    </row>
    <row r="566" spans="2:8" ht="15.6" x14ac:dyDescent="0.3">
      <c r="B566" s="66" t="s">
        <v>3086</v>
      </c>
      <c r="C566" s="66" t="s">
        <v>102</v>
      </c>
      <c r="D566" s="66" t="s">
        <v>3087</v>
      </c>
      <c r="E566" s="66" t="s">
        <v>3088</v>
      </c>
      <c r="F566" s="156">
        <v>12500</v>
      </c>
      <c r="G566" s="66" t="s">
        <v>3089</v>
      </c>
      <c r="H566" s="66" t="s">
        <v>802</v>
      </c>
    </row>
    <row r="567" spans="2:8" x14ac:dyDescent="0.3">
      <c r="B567" s="66" t="s">
        <v>3090</v>
      </c>
      <c r="C567" s="66" t="s">
        <v>102</v>
      </c>
      <c r="D567" s="66" t="s">
        <v>3091</v>
      </c>
      <c r="E567" s="66" t="s">
        <v>3092</v>
      </c>
      <c r="F567" s="156">
        <v>8350</v>
      </c>
      <c r="G567" s="66" t="s">
        <v>3093</v>
      </c>
      <c r="H567" s="66" t="s">
        <v>802</v>
      </c>
    </row>
    <row r="568" spans="2:8" ht="15.6" x14ac:dyDescent="0.3">
      <c r="B568" s="66" t="s">
        <v>3094</v>
      </c>
      <c r="C568" s="66" t="s">
        <v>102</v>
      </c>
      <c r="D568" s="66" t="s">
        <v>3095</v>
      </c>
      <c r="E568" s="66" t="s">
        <v>3096</v>
      </c>
      <c r="F568" s="156">
        <v>18000</v>
      </c>
      <c r="G568" s="66" t="s">
        <v>3097</v>
      </c>
      <c r="H568" s="66" t="s">
        <v>802</v>
      </c>
    </row>
    <row r="569" spans="2:8" x14ac:dyDescent="0.3">
      <c r="B569" s="66" t="s">
        <v>3000</v>
      </c>
      <c r="C569" s="66" t="s">
        <v>102</v>
      </c>
      <c r="D569" s="66" t="s">
        <v>3098</v>
      </c>
      <c r="E569" s="66" t="s">
        <v>3099</v>
      </c>
      <c r="F569" s="156">
        <v>15790.7</v>
      </c>
      <c r="G569" s="66" t="s">
        <v>3100</v>
      </c>
      <c r="H569" s="66" t="s">
        <v>802</v>
      </c>
    </row>
    <row r="570" spans="2:8" x14ac:dyDescent="0.3">
      <c r="B570" s="66" t="s">
        <v>3101</v>
      </c>
      <c r="C570" s="66" t="s">
        <v>102</v>
      </c>
      <c r="D570" s="66" t="s">
        <v>3102</v>
      </c>
      <c r="E570" s="66" t="s">
        <v>3103</v>
      </c>
      <c r="F570" s="156">
        <v>6600</v>
      </c>
      <c r="G570" s="66" t="s">
        <v>3104</v>
      </c>
      <c r="H570" s="66" t="s">
        <v>802</v>
      </c>
    </row>
    <row r="571" spans="2:8" x14ac:dyDescent="0.3">
      <c r="B571" s="66" t="s">
        <v>3105</v>
      </c>
      <c r="C571" s="66" t="s">
        <v>102</v>
      </c>
      <c r="D571" s="66" t="s">
        <v>3106</v>
      </c>
      <c r="E571" s="66" t="s">
        <v>3107</v>
      </c>
      <c r="F571" s="156">
        <v>8635</v>
      </c>
      <c r="G571" s="66" t="s">
        <v>3108</v>
      </c>
      <c r="H571" s="66" t="s">
        <v>802</v>
      </c>
    </row>
    <row r="572" spans="2:8" x14ac:dyDescent="0.3">
      <c r="B572" s="66" t="s">
        <v>3109</v>
      </c>
      <c r="C572" s="66" t="s">
        <v>102</v>
      </c>
      <c r="D572" s="66" t="s">
        <v>3110</v>
      </c>
      <c r="E572" s="66" t="s">
        <v>3111</v>
      </c>
      <c r="F572" s="156">
        <v>3500</v>
      </c>
      <c r="G572" s="66" t="s">
        <v>3112</v>
      </c>
      <c r="H572" s="66" t="s">
        <v>802</v>
      </c>
    </row>
    <row r="573" spans="2:8" x14ac:dyDescent="0.3">
      <c r="B573" s="66" t="s">
        <v>3113</v>
      </c>
      <c r="C573" s="66" t="s">
        <v>102</v>
      </c>
      <c r="D573" s="66" t="s">
        <v>3114</v>
      </c>
      <c r="E573" s="66" t="s">
        <v>3115</v>
      </c>
      <c r="F573" s="156">
        <v>5000</v>
      </c>
      <c r="G573" s="66" t="s">
        <v>3116</v>
      </c>
      <c r="H573" s="66" t="s">
        <v>802</v>
      </c>
    </row>
    <row r="574" spans="2:8" x14ac:dyDescent="0.3">
      <c r="B574" s="66" t="s">
        <v>3117</v>
      </c>
      <c r="C574" s="66" t="s">
        <v>102</v>
      </c>
      <c r="D574" s="66" t="s">
        <v>3118</v>
      </c>
      <c r="E574" s="66" t="s">
        <v>3119</v>
      </c>
      <c r="F574" s="156">
        <v>4162.67</v>
      </c>
      <c r="G574" s="66" t="s">
        <v>3120</v>
      </c>
      <c r="H574" s="66" t="s">
        <v>802</v>
      </c>
    </row>
    <row r="575" spans="2:8" x14ac:dyDescent="0.3">
      <c r="B575" s="66" t="s">
        <v>3121</v>
      </c>
      <c r="C575" s="66" t="s">
        <v>102</v>
      </c>
      <c r="D575" s="66" t="s">
        <v>3122</v>
      </c>
      <c r="E575" s="66" t="s">
        <v>3123</v>
      </c>
      <c r="F575" s="156">
        <v>16689.400000000001</v>
      </c>
      <c r="G575" s="66" t="s">
        <v>3124</v>
      </c>
      <c r="H575" s="66" t="s">
        <v>802</v>
      </c>
    </row>
    <row r="576" spans="2:8" x14ac:dyDescent="0.3">
      <c r="B576" s="66" t="s">
        <v>3125</v>
      </c>
      <c r="C576" s="66" t="s">
        <v>102</v>
      </c>
      <c r="D576" s="66" t="s">
        <v>3126</v>
      </c>
      <c r="E576" s="66" t="s">
        <v>3127</v>
      </c>
      <c r="F576" s="156">
        <v>5000</v>
      </c>
      <c r="G576" s="66" t="s">
        <v>3128</v>
      </c>
      <c r="H576" s="66" t="s">
        <v>802</v>
      </c>
    </row>
    <row r="577" spans="2:8" x14ac:dyDescent="0.3">
      <c r="B577" s="66" t="s">
        <v>3208</v>
      </c>
      <c r="C577" s="66" t="s">
        <v>103</v>
      </c>
      <c r="D577" s="66" t="s">
        <v>3209</v>
      </c>
      <c r="E577" s="66" t="s">
        <v>3210</v>
      </c>
      <c r="F577" s="156">
        <v>2000</v>
      </c>
      <c r="G577" s="66" t="s">
        <v>3211</v>
      </c>
      <c r="H577" s="66" t="s">
        <v>802</v>
      </c>
    </row>
    <row r="578" spans="2:8" x14ac:dyDescent="0.3">
      <c r="B578" s="66" t="s">
        <v>3208</v>
      </c>
      <c r="C578" s="66" t="s">
        <v>103</v>
      </c>
      <c r="D578" s="66" t="s">
        <v>3212</v>
      </c>
      <c r="E578" s="66" t="s">
        <v>3213</v>
      </c>
      <c r="F578" s="156">
        <v>10000</v>
      </c>
      <c r="G578" s="66" t="s">
        <v>3214</v>
      </c>
      <c r="H578" s="66" t="s">
        <v>802</v>
      </c>
    </row>
    <row r="579" spans="2:8" x14ac:dyDescent="0.3">
      <c r="B579" s="66" t="s">
        <v>1999</v>
      </c>
      <c r="C579" s="66" t="s">
        <v>103</v>
      </c>
      <c r="D579" s="66" t="s">
        <v>3215</v>
      </c>
      <c r="E579" s="66" t="s">
        <v>3216</v>
      </c>
      <c r="F579" s="156">
        <v>5506.45</v>
      </c>
      <c r="G579" s="66" t="s">
        <v>3217</v>
      </c>
      <c r="H579" s="66" t="s">
        <v>802</v>
      </c>
    </row>
    <row r="580" spans="2:8" x14ac:dyDescent="0.3">
      <c r="B580" s="66" t="s">
        <v>3218</v>
      </c>
      <c r="C580" s="66" t="s">
        <v>103</v>
      </c>
      <c r="D580" s="66" t="s">
        <v>3219</v>
      </c>
      <c r="E580" s="66" t="s">
        <v>3220</v>
      </c>
      <c r="F580" s="156">
        <v>3961</v>
      </c>
      <c r="G580" s="66" t="s">
        <v>3221</v>
      </c>
      <c r="H580" s="66" t="s">
        <v>802</v>
      </c>
    </row>
    <row r="581" spans="2:8" x14ac:dyDescent="0.3">
      <c r="B581" s="66" t="s">
        <v>3222</v>
      </c>
      <c r="C581" s="66" t="s">
        <v>103</v>
      </c>
      <c r="D581" s="66" t="s">
        <v>3223</v>
      </c>
      <c r="E581" s="66" t="s">
        <v>3224</v>
      </c>
      <c r="F581" s="156">
        <v>3000</v>
      </c>
      <c r="G581" s="66" t="s">
        <v>3225</v>
      </c>
      <c r="H581" s="66" t="s">
        <v>802</v>
      </c>
    </row>
    <row r="582" spans="2:8" ht="15.6" x14ac:dyDescent="0.3">
      <c r="B582" s="66" t="s">
        <v>3226</v>
      </c>
      <c r="C582" s="66" t="s">
        <v>103</v>
      </c>
      <c r="D582" s="66" t="s">
        <v>3227</v>
      </c>
      <c r="E582" s="66" t="s">
        <v>3228</v>
      </c>
      <c r="F582" s="156">
        <v>9000</v>
      </c>
      <c r="G582" s="66" t="s">
        <v>3229</v>
      </c>
      <c r="H582" s="66" t="s">
        <v>802</v>
      </c>
    </row>
    <row r="583" spans="2:8" x14ac:dyDescent="0.3">
      <c r="B583" s="66" t="s">
        <v>3230</v>
      </c>
      <c r="C583" s="66" t="s">
        <v>103</v>
      </c>
      <c r="D583" s="66" t="s">
        <v>3231</v>
      </c>
      <c r="E583" s="66" t="s">
        <v>3232</v>
      </c>
      <c r="F583" s="156">
        <v>4755</v>
      </c>
      <c r="G583" s="66" t="s">
        <v>3233</v>
      </c>
      <c r="H583" s="66" t="s">
        <v>802</v>
      </c>
    </row>
    <row r="584" spans="2:8" x14ac:dyDescent="0.3">
      <c r="B584" s="66" t="s">
        <v>3234</v>
      </c>
      <c r="C584" s="66" t="s">
        <v>103</v>
      </c>
      <c r="D584" s="66" t="s">
        <v>3235</v>
      </c>
      <c r="E584" s="66" t="s">
        <v>3236</v>
      </c>
      <c r="F584" s="156">
        <v>6800</v>
      </c>
      <c r="G584" s="66" t="s">
        <v>3237</v>
      </c>
      <c r="H584" s="66" t="s">
        <v>802</v>
      </c>
    </row>
    <row r="585" spans="2:8" x14ac:dyDescent="0.3">
      <c r="B585" s="66" t="s">
        <v>3238</v>
      </c>
      <c r="C585" s="66" t="s">
        <v>103</v>
      </c>
      <c r="D585" s="66" t="s">
        <v>3239</v>
      </c>
      <c r="E585" s="66" t="s">
        <v>3240</v>
      </c>
      <c r="F585" s="156">
        <v>8716</v>
      </c>
      <c r="G585" s="66" t="s">
        <v>3241</v>
      </c>
      <c r="H585" s="66" t="s">
        <v>802</v>
      </c>
    </row>
    <row r="586" spans="2:8" x14ac:dyDescent="0.3">
      <c r="B586" s="66" t="s">
        <v>3242</v>
      </c>
      <c r="C586" s="66" t="s">
        <v>103</v>
      </c>
      <c r="D586" s="66" t="s">
        <v>3243</v>
      </c>
      <c r="E586" s="66" t="s">
        <v>3244</v>
      </c>
      <c r="F586" s="156">
        <v>11961</v>
      </c>
      <c r="G586" s="66" t="s">
        <v>3245</v>
      </c>
      <c r="H586" s="66" t="s">
        <v>802</v>
      </c>
    </row>
    <row r="587" spans="2:8" x14ac:dyDescent="0.3">
      <c r="B587" s="66" t="s">
        <v>3246</v>
      </c>
      <c r="C587" s="66" t="s">
        <v>103</v>
      </c>
      <c r="D587" s="66" t="s">
        <v>3247</v>
      </c>
      <c r="E587" s="66" t="s">
        <v>3248</v>
      </c>
      <c r="F587" s="156">
        <v>3932.87</v>
      </c>
      <c r="G587" s="66" t="s">
        <v>3249</v>
      </c>
      <c r="H587" s="66" t="s">
        <v>802</v>
      </c>
    </row>
    <row r="588" spans="2:8" ht="15.6" x14ac:dyDescent="0.3">
      <c r="B588" s="66" t="s">
        <v>3174</v>
      </c>
      <c r="C588" s="66" t="s">
        <v>103</v>
      </c>
      <c r="D588" s="66" t="s">
        <v>3250</v>
      </c>
      <c r="E588" s="66" t="s">
        <v>3251</v>
      </c>
      <c r="F588" s="156">
        <v>16762.900000000001</v>
      </c>
      <c r="G588" s="66" t="s">
        <v>3252</v>
      </c>
      <c r="H588" s="66" t="s">
        <v>802</v>
      </c>
    </row>
    <row r="589" spans="2:8" x14ac:dyDescent="0.3">
      <c r="B589" s="66" t="s">
        <v>3253</v>
      </c>
      <c r="C589" s="66" t="s">
        <v>103</v>
      </c>
      <c r="D589" s="66" t="s">
        <v>3254</v>
      </c>
      <c r="E589" s="66" t="s">
        <v>3255</v>
      </c>
      <c r="F589" s="156">
        <v>5029</v>
      </c>
      <c r="G589" s="66" t="s">
        <v>3256</v>
      </c>
      <c r="H589" s="66" t="s">
        <v>802</v>
      </c>
    </row>
    <row r="590" spans="2:8" x14ac:dyDescent="0.3">
      <c r="B590" s="66" t="s">
        <v>3257</v>
      </c>
      <c r="C590" s="66" t="s">
        <v>103</v>
      </c>
      <c r="D590" s="66" t="s">
        <v>3258</v>
      </c>
      <c r="E590" s="66" t="s">
        <v>3259</v>
      </c>
      <c r="F590" s="156">
        <v>2496</v>
      </c>
      <c r="G590" s="66" t="s">
        <v>3260</v>
      </c>
      <c r="H590" s="66" t="s">
        <v>802</v>
      </c>
    </row>
    <row r="591" spans="2:8" x14ac:dyDescent="0.3">
      <c r="B591" s="66" t="s">
        <v>3261</v>
      </c>
      <c r="C591" s="66" t="s">
        <v>103</v>
      </c>
      <c r="D591" s="66" t="s">
        <v>3262</v>
      </c>
      <c r="E591" s="66" t="s">
        <v>3263</v>
      </c>
      <c r="F591" s="156">
        <v>9067.52</v>
      </c>
      <c r="G591" s="66" t="s">
        <v>3264</v>
      </c>
      <c r="H591" s="66" t="s">
        <v>802</v>
      </c>
    </row>
    <row r="592" spans="2:8" ht="15.6" x14ac:dyDescent="0.3">
      <c r="B592" s="66" t="s">
        <v>3265</v>
      </c>
      <c r="C592" s="66" t="s">
        <v>103</v>
      </c>
      <c r="D592" s="66" t="s">
        <v>3266</v>
      </c>
      <c r="E592" s="66" t="s">
        <v>3263</v>
      </c>
      <c r="F592" s="156">
        <v>10000</v>
      </c>
      <c r="G592" s="66" t="s">
        <v>3267</v>
      </c>
      <c r="H592" s="66" t="s">
        <v>802</v>
      </c>
    </row>
    <row r="593" spans="2:8" x14ac:dyDescent="0.3">
      <c r="B593" s="66" t="s">
        <v>2067</v>
      </c>
      <c r="C593" s="66" t="s">
        <v>104</v>
      </c>
      <c r="D593" s="66" t="s">
        <v>2068</v>
      </c>
      <c r="E593" s="66" t="s">
        <v>2069</v>
      </c>
      <c r="F593" s="156">
        <v>8132</v>
      </c>
      <c r="G593" s="66" t="s">
        <v>2070</v>
      </c>
      <c r="H593" s="66" t="s">
        <v>802</v>
      </c>
    </row>
    <row r="594" spans="2:8" ht="15.6" x14ac:dyDescent="0.3">
      <c r="B594" s="66" t="s">
        <v>2071</v>
      </c>
      <c r="C594" s="66" t="s">
        <v>104</v>
      </c>
      <c r="D594" s="66" t="s">
        <v>2072</v>
      </c>
      <c r="E594" s="66" t="s">
        <v>2073</v>
      </c>
      <c r="F594" s="156">
        <v>9524</v>
      </c>
      <c r="G594" s="66" t="s">
        <v>2074</v>
      </c>
      <c r="H594" s="66" t="s">
        <v>802</v>
      </c>
    </row>
    <row r="595" spans="2:8" x14ac:dyDescent="0.3">
      <c r="B595" s="66" t="s">
        <v>2075</v>
      </c>
      <c r="C595" s="66" t="s">
        <v>104</v>
      </c>
      <c r="D595" s="66" t="s">
        <v>2076</v>
      </c>
      <c r="E595" s="66" t="s">
        <v>2069</v>
      </c>
      <c r="F595" s="156">
        <v>2200</v>
      </c>
      <c r="G595" s="66" t="s">
        <v>2077</v>
      </c>
      <c r="H595" s="66" t="s">
        <v>802</v>
      </c>
    </row>
    <row r="596" spans="2:8" x14ac:dyDescent="0.3">
      <c r="B596" s="66" t="s">
        <v>2078</v>
      </c>
      <c r="C596" s="66" t="s">
        <v>104</v>
      </c>
      <c r="D596" s="66" t="s">
        <v>2079</v>
      </c>
      <c r="E596" s="66" t="s">
        <v>2080</v>
      </c>
      <c r="F596" s="156">
        <v>2080</v>
      </c>
      <c r="G596" s="66" t="s">
        <v>2081</v>
      </c>
      <c r="H596" s="66" t="s">
        <v>802</v>
      </c>
    </row>
    <row r="597" spans="2:8" x14ac:dyDescent="0.3">
      <c r="B597" s="66" t="s">
        <v>1996</v>
      </c>
      <c r="C597" s="66" t="s">
        <v>104</v>
      </c>
      <c r="D597" s="66" t="s">
        <v>2082</v>
      </c>
      <c r="E597" s="66" t="s">
        <v>2083</v>
      </c>
      <c r="F597" s="156">
        <v>8802</v>
      </c>
      <c r="G597" s="66" t="s">
        <v>2084</v>
      </c>
      <c r="H597" s="66" t="s">
        <v>802</v>
      </c>
    </row>
    <row r="598" spans="2:8" x14ac:dyDescent="0.3">
      <c r="B598" s="66" t="s">
        <v>2085</v>
      </c>
      <c r="C598" s="66" t="s">
        <v>104</v>
      </c>
      <c r="D598" s="66" t="s">
        <v>2086</v>
      </c>
      <c r="E598" s="66" t="s">
        <v>2087</v>
      </c>
      <c r="F598" s="156">
        <v>2995</v>
      </c>
      <c r="G598" s="66" t="s">
        <v>2088</v>
      </c>
      <c r="H598" s="66" t="s">
        <v>802</v>
      </c>
    </row>
    <row r="599" spans="2:8" ht="15.6" x14ac:dyDescent="0.3">
      <c r="B599" s="66" t="s">
        <v>2089</v>
      </c>
      <c r="C599" s="66" t="s">
        <v>104</v>
      </c>
      <c r="D599" s="66" t="s">
        <v>2090</v>
      </c>
      <c r="E599" s="66" t="s">
        <v>2091</v>
      </c>
      <c r="F599" s="156">
        <v>20000</v>
      </c>
      <c r="G599" s="66" t="s">
        <v>2092</v>
      </c>
      <c r="H599" s="66" t="s">
        <v>802</v>
      </c>
    </row>
    <row r="600" spans="2:8" x14ac:dyDescent="0.3">
      <c r="B600" s="66" t="s">
        <v>1988</v>
      </c>
      <c r="C600" s="66" t="s">
        <v>104</v>
      </c>
      <c r="D600" s="66" t="s">
        <v>1989</v>
      </c>
      <c r="E600" s="66" t="s">
        <v>2093</v>
      </c>
      <c r="F600" s="156">
        <v>4789</v>
      </c>
      <c r="G600" s="66" t="s">
        <v>2094</v>
      </c>
      <c r="H600" s="66" t="s">
        <v>802</v>
      </c>
    </row>
    <row r="601" spans="2:8" x14ac:dyDescent="0.3">
      <c r="B601" s="66" t="s">
        <v>2095</v>
      </c>
      <c r="C601" s="66" t="s">
        <v>104</v>
      </c>
      <c r="D601" s="66" t="s">
        <v>2096</v>
      </c>
      <c r="E601" s="66" t="s">
        <v>2097</v>
      </c>
      <c r="F601" s="156">
        <v>7997.85</v>
      </c>
      <c r="G601" s="66" t="s">
        <v>2098</v>
      </c>
      <c r="H601" s="66" t="s">
        <v>802</v>
      </c>
    </row>
    <row r="602" spans="2:8" x14ac:dyDescent="0.3">
      <c r="B602" s="66" t="s">
        <v>2099</v>
      </c>
      <c r="C602" s="66" t="s">
        <v>104</v>
      </c>
      <c r="D602" s="66" t="s">
        <v>2100</v>
      </c>
      <c r="E602" s="66" t="s">
        <v>2101</v>
      </c>
      <c r="F602" s="156">
        <v>14053</v>
      </c>
      <c r="G602" s="66" t="s">
        <v>2102</v>
      </c>
      <c r="H602" s="66" t="s">
        <v>802</v>
      </c>
    </row>
    <row r="603" spans="2:8" x14ac:dyDescent="0.3">
      <c r="B603" s="66" t="s">
        <v>2103</v>
      </c>
      <c r="C603" s="66" t="s">
        <v>104</v>
      </c>
      <c r="D603" s="66" t="s">
        <v>2104</v>
      </c>
      <c r="E603" s="66" t="s">
        <v>2105</v>
      </c>
      <c r="F603" s="156">
        <v>2002.15</v>
      </c>
      <c r="G603" s="66" t="s">
        <v>2106</v>
      </c>
      <c r="H603" s="66" t="s">
        <v>802</v>
      </c>
    </row>
    <row r="604" spans="2:8" x14ac:dyDescent="0.3">
      <c r="B604" s="66" t="s">
        <v>2107</v>
      </c>
      <c r="C604" s="66" t="s">
        <v>104</v>
      </c>
      <c r="D604" s="66" t="s">
        <v>1211</v>
      </c>
      <c r="E604" s="66" t="s">
        <v>2108</v>
      </c>
      <c r="F604" s="156">
        <v>20000</v>
      </c>
      <c r="G604" s="66" t="s">
        <v>2109</v>
      </c>
      <c r="H604" s="66" t="s">
        <v>802</v>
      </c>
    </row>
    <row r="605" spans="2:8" x14ac:dyDescent="0.3">
      <c r="B605" s="66" t="s">
        <v>3304</v>
      </c>
      <c r="C605" s="66" t="s">
        <v>105</v>
      </c>
      <c r="D605" s="66" t="s">
        <v>3305</v>
      </c>
      <c r="E605" s="66" t="s">
        <v>3306</v>
      </c>
      <c r="F605" s="156">
        <v>12000</v>
      </c>
      <c r="G605" s="66" t="s">
        <v>3307</v>
      </c>
      <c r="H605" s="66" t="s">
        <v>802</v>
      </c>
    </row>
    <row r="606" spans="2:8" x14ac:dyDescent="0.3">
      <c r="B606" s="66" t="s">
        <v>3308</v>
      </c>
      <c r="C606" s="66" t="s">
        <v>105</v>
      </c>
      <c r="D606" s="66" t="s">
        <v>3309</v>
      </c>
      <c r="E606" s="66" t="s">
        <v>3310</v>
      </c>
      <c r="F606" s="156">
        <v>4900</v>
      </c>
      <c r="G606" s="66" t="s">
        <v>3311</v>
      </c>
      <c r="H606" s="66" t="s">
        <v>802</v>
      </c>
    </row>
    <row r="607" spans="2:8" x14ac:dyDescent="0.3">
      <c r="B607" s="66" t="s">
        <v>3312</v>
      </c>
      <c r="C607" s="66" t="s">
        <v>105</v>
      </c>
      <c r="D607" s="66" t="s">
        <v>3313</v>
      </c>
      <c r="E607" s="66" t="s">
        <v>3310</v>
      </c>
      <c r="F607" s="156">
        <v>2000</v>
      </c>
      <c r="G607" s="66" t="s">
        <v>3314</v>
      </c>
      <c r="H607" s="66" t="s">
        <v>802</v>
      </c>
    </row>
    <row r="608" spans="2:8" ht="15.6" x14ac:dyDescent="0.3">
      <c r="B608" s="66" t="s">
        <v>3312</v>
      </c>
      <c r="C608" s="66" t="s">
        <v>105</v>
      </c>
      <c r="D608" s="66" t="s">
        <v>3315</v>
      </c>
      <c r="E608" s="66" t="s">
        <v>3310</v>
      </c>
      <c r="F608" s="156">
        <v>10000</v>
      </c>
      <c r="G608" s="66" t="s">
        <v>3316</v>
      </c>
      <c r="H608" s="66" t="s">
        <v>802</v>
      </c>
    </row>
    <row r="609" spans="2:8" x14ac:dyDescent="0.3">
      <c r="B609" s="66" t="s">
        <v>3342</v>
      </c>
      <c r="C609" s="66" t="s">
        <v>106</v>
      </c>
      <c r="D609" s="66" t="s">
        <v>3343</v>
      </c>
      <c r="E609" s="66" t="s">
        <v>3344</v>
      </c>
      <c r="F609" s="156">
        <v>8700</v>
      </c>
      <c r="G609" s="66" t="s">
        <v>3345</v>
      </c>
      <c r="H609" s="66" t="s">
        <v>802</v>
      </c>
    </row>
    <row r="610" spans="2:8" x14ac:dyDescent="0.3">
      <c r="B610" s="66" t="s">
        <v>3346</v>
      </c>
      <c r="C610" s="66" t="s">
        <v>106</v>
      </c>
      <c r="D610" s="66" t="s">
        <v>3347</v>
      </c>
      <c r="E610" s="66" t="s">
        <v>3348</v>
      </c>
      <c r="F610" s="156">
        <v>8298</v>
      </c>
      <c r="G610" s="66" t="s">
        <v>3349</v>
      </c>
      <c r="H610" s="66" t="s">
        <v>802</v>
      </c>
    </row>
    <row r="611" spans="2:8" x14ac:dyDescent="0.3">
      <c r="B611" s="66" t="s">
        <v>3350</v>
      </c>
      <c r="C611" s="66" t="s">
        <v>106</v>
      </c>
      <c r="D611" s="66" t="s">
        <v>3351</v>
      </c>
      <c r="E611" s="66" t="s">
        <v>3352</v>
      </c>
      <c r="F611" s="156">
        <v>7000</v>
      </c>
      <c r="G611" s="66" t="s">
        <v>3353</v>
      </c>
      <c r="H611" s="66" t="s">
        <v>802</v>
      </c>
    </row>
    <row r="612" spans="2:8" x14ac:dyDescent="0.3">
      <c r="B612" s="66" t="s">
        <v>3325</v>
      </c>
      <c r="C612" s="66" t="s">
        <v>106</v>
      </c>
      <c r="D612" s="66" t="s">
        <v>3354</v>
      </c>
      <c r="E612" s="66" t="s">
        <v>3355</v>
      </c>
      <c r="F612" s="156">
        <v>7050</v>
      </c>
      <c r="G612" s="66" t="s">
        <v>3356</v>
      </c>
      <c r="H612" s="66" t="s">
        <v>802</v>
      </c>
    </row>
    <row r="613" spans="2:8" x14ac:dyDescent="0.3">
      <c r="B613" s="66" t="s">
        <v>3335</v>
      </c>
      <c r="C613" s="66" t="s">
        <v>106</v>
      </c>
      <c r="D613" s="66" t="s">
        <v>3357</v>
      </c>
      <c r="E613" s="66" t="s">
        <v>3358</v>
      </c>
      <c r="F613" s="156">
        <v>11445</v>
      </c>
      <c r="G613" s="66" t="s">
        <v>3359</v>
      </c>
      <c r="H613" s="66" t="s">
        <v>802</v>
      </c>
    </row>
    <row r="614" spans="2:8" x14ac:dyDescent="0.3">
      <c r="B614" s="66" t="s">
        <v>3360</v>
      </c>
      <c r="C614" s="66" t="s">
        <v>106</v>
      </c>
      <c r="D614" s="66" t="s">
        <v>3361</v>
      </c>
      <c r="E614" s="66" t="s">
        <v>3362</v>
      </c>
      <c r="F614" s="156">
        <v>7507</v>
      </c>
      <c r="G614" s="66" t="s">
        <v>3363</v>
      </c>
      <c r="H614" s="66" t="s">
        <v>802</v>
      </c>
    </row>
    <row r="615" spans="2:8" x14ac:dyDescent="0.3">
      <c r="B615" s="66" t="s">
        <v>3383</v>
      </c>
      <c r="C615" s="66" t="s">
        <v>107</v>
      </c>
      <c r="D615" s="66" t="s">
        <v>3384</v>
      </c>
      <c r="E615" s="66" t="s">
        <v>3385</v>
      </c>
      <c r="F615" s="156">
        <v>4125</v>
      </c>
      <c r="G615" s="66" t="s">
        <v>3386</v>
      </c>
      <c r="H615" s="66" t="s">
        <v>802</v>
      </c>
    </row>
    <row r="616" spans="2:8" x14ac:dyDescent="0.3">
      <c r="B616" s="66" t="s">
        <v>3387</v>
      </c>
      <c r="C616" s="66" t="s">
        <v>107</v>
      </c>
      <c r="D616" s="66" t="s">
        <v>3388</v>
      </c>
      <c r="E616" s="66" t="s">
        <v>3389</v>
      </c>
      <c r="F616" s="156">
        <v>7000</v>
      </c>
      <c r="G616" s="66" t="s">
        <v>3390</v>
      </c>
      <c r="H616" s="66" t="s">
        <v>802</v>
      </c>
    </row>
    <row r="617" spans="2:8" ht="15.6" x14ac:dyDescent="0.3">
      <c r="B617" s="66" t="s">
        <v>3391</v>
      </c>
      <c r="C617" s="66" t="s">
        <v>107</v>
      </c>
      <c r="D617" s="66" t="s">
        <v>3392</v>
      </c>
      <c r="E617" s="66" t="s">
        <v>3393</v>
      </c>
      <c r="F617" s="156">
        <v>5000</v>
      </c>
      <c r="G617" s="66" t="s">
        <v>3394</v>
      </c>
      <c r="H617" s="66" t="s">
        <v>802</v>
      </c>
    </row>
    <row r="618" spans="2:8" x14ac:dyDescent="0.3">
      <c r="B618" s="66" t="s">
        <v>3395</v>
      </c>
      <c r="C618" s="66" t="s">
        <v>107</v>
      </c>
      <c r="D618" s="66" t="s">
        <v>3396</v>
      </c>
      <c r="E618" s="66" t="s">
        <v>3397</v>
      </c>
      <c r="F618" s="156">
        <v>5588</v>
      </c>
      <c r="G618" s="66" t="s">
        <v>3398</v>
      </c>
      <c r="H618" s="66" t="s">
        <v>802</v>
      </c>
    </row>
    <row r="619" spans="2:8" x14ac:dyDescent="0.3">
      <c r="B619" s="66" t="s">
        <v>3399</v>
      </c>
      <c r="C619" s="66" t="s">
        <v>107</v>
      </c>
      <c r="D619" s="66" t="s">
        <v>3400</v>
      </c>
      <c r="E619" s="66" t="s">
        <v>3401</v>
      </c>
      <c r="F619" s="156">
        <v>5960</v>
      </c>
      <c r="G619" s="66" t="s">
        <v>3402</v>
      </c>
      <c r="H619" s="66" t="s">
        <v>802</v>
      </c>
    </row>
    <row r="620" spans="2:8" x14ac:dyDescent="0.3">
      <c r="B620" s="66" t="s">
        <v>3379</v>
      </c>
      <c r="C620" s="66" t="s">
        <v>107</v>
      </c>
      <c r="D620" s="66" t="s">
        <v>3403</v>
      </c>
      <c r="E620" s="66" t="s">
        <v>3393</v>
      </c>
      <c r="F620" s="156">
        <v>3300</v>
      </c>
      <c r="G620" s="66" t="s">
        <v>3404</v>
      </c>
      <c r="H620" s="66" t="s">
        <v>802</v>
      </c>
    </row>
    <row r="621" spans="2:8" x14ac:dyDescent="0.3">
      <c r="B621" s="66" t="s">
        <v>3434</v>
      </c>
      <c r="C621" s="66" t="s">
        <v>108</v>
      </c>
      <c r="D621" s="66" t="s">
        <v>3435</v>
      </c>
      <c r="E621" s="66" t="s">
        <v>3436</v>
      </c>
      <c r="F621" s="156">
        <v>5000</v>
      </c>
      <c r="G621" s="66" t="s">
        <v>3437</v>
      </c>
      <c r="H621" s="66" t="s">
        <v>802</v>
      </c>
    </row>
    <row r="622" spans="2:8" x14ac:dyDescent="0.3">
      <c r="B622" s="66" t="s">
        <v>3438</v>
      </c>
      <c r="C622" s="66" t="s">
        <v>108</v>
      </c>
      <c r="D622" s="66" t="s">
        <v>3439</v>
      </c>
      <c r="E622" s="66" t="s">
        <v>3436</v>
      </c>
      <c r="F622" s="156">
        <v>15000</v>
      </c>
      <c r="G622" s="66" t="s">
        <v>3440</v>
      </c>
      <c r="H622" s="66" t="s">
        <v>802</v>
      </c>
    </row>
    <row r="623" spans="2:8" x14ac:dyDescent="0.3">
      <c r="B623" s="66" t="s">
        <v>3441</v>
      </c>
      <c r="C623" s="66" t="s">
        <v>108</v>
      </c>
      <c r="D623" s="66" t="s">
        <v>3442</v>
      </c>
      <c r="E623" s="66" t="s">
        <v>3443</v>
      </c>
      <c r="F623" s="156">
        <v>2240</v>
      </c>
      <c r="G623" s="66" t="s">
        <v>3444</v>
      </c>
      <c r="H623" s="66" t="s">
        <v>802</v>
      </c>
    </row>
    <row r="624" spans="2:8" ht="15.6" x14ac:dyDescent="0.3">
      <c r="B624" s="66" t="s">
        <v>3415</v>
      </c>
      <c r="C624" s="66" t="s">
        <v>108</v>
      </c>
      <c r="D624" s="66" t="s">
        <v>3445</v>
      </c>
      <c r="E624" s="66" t="s">
        <v>3446</v>
      </c>
      <c r="F624" s="156">
        <v>5500</v>
      </c>
      <c r="G624" s="66" t="s">
        <v>3447</v>
      </c>
      <c r="H624" s="66" t="s">
        <v>802</v>
      </c>
    </row>
    <row r="625" spans="2:8" ht="15.6" x14ac:dyDescent="0.3">
      <c r="B625" s="66" t="s">
        <v>3448</v>
      </c>
      <c r="C625" s="66" t="s">
        <v>108</v>
      </c>
      <c r="D625" s="66" t="s">
        <v>1229</v>
      </c>
      <c r="E625" s="66" t="s">
        <v>3449</v>
      </c>
      <c r="F625" s="156">
        <v>6420</v>
      </c>
      <c r="G625" s="66" t="s">
        <v>3450</v>
      </c>
      <c r="H625" s="66" t="s">
        <v>802</v>
      </c>
    </row>
    <row r="626" spans="2:8" x14ac:dyDescent="0.3">
      <c r="B626" s="66" t="s">
        <v>3451</v>
      </c>
      <c r="C626" s="66" t="s">
        <v>108</v>
      </c>
      <c r="D626" s="66" t="s">
        <v>3452</v>
      </c>
      <c r="E626" s="66" t="s">
        <v>3453</v>
      </c>
      <c r="F626" s="156">
        <v>14090.91</v>
      </c>
      <c r="G626" s="66" t="s">
        <v>3454</v>
      </c>
      <c r="H626" s="66" t="s">
        <v>802</v>
      </c>
    </row>
    <row r="627" spans="2:8" x14ac:dyDescent="0.3">
      <c r="B627" s="66" t="s">
        <v>845</v>
      </c>
      <c r="C627" s="66" t="s">
        <v>78</v>
      </c>
      <c r="D627" s="66" t="s">
        <v>846</v>
      </c>
      <c r="E627" s="66"/>
      <c r="F627" s="156">
        <v>14782</v>
      </c>
      <c r="G627" s="66"/>
      <c r="H627" s="66" t="s">
        <v>847</v>
      </c>
    </row>
    <row r="628" spans="2:8" x14ac:dyDescent="0.3">
      <c r="B628" s="66" t="s">
        <v>848</v>
      </c>
      <c r="C628" s="66" t="s">
        <v>78</v>
      </c>
      <c r="D628" s="66" t="s">
        <v>849</v>
      </c>
      <c r="E628" s="66"/>
      <c r="F628" s="156">
        <v>4266</v>
      </c>
      <c r="G628" s="66"/>
      <c r="H628" s="66" t="s">
        <v>847</v>
      </c>
    </row>
    <row r="629" spans="2:8" x14ac:dyDescent="0.3">
      <c r="B629" s="66" t="s">
        <v>850</v>
      </c>
      <c r="C629" s="66" t="s">
        <v>78</v>
      </c>
      <c r="D629" s="66" t="s">
        <v>851</v>
      </c>
      <c r="E629" s="66"/>
      <c r="F629" s="156">
        <v>5000</v>
      </c>
      <c r="G629" s="66"/>
      <c r="H629" s="66" t="s">
        <v>847</v>
      </c>
    </row>
    <row r="630" spans="2:8" x14ac:dyDescent="0.3">
      <c r="B630" s="66" t="s">
        <v>852</v>
      </c>
      <c r="C630" s="66" t="s">
        <v>78</v>
      </c>
      <c r="D630" s="66" t="s">
        <v>853</v>
      </c>
      <c r="E630" s="66"/>
      <c r="F630" s="156">
        <v>5142</v>
      </c>
      <c r="G630" s="66"/>
      <c r="H630" s="66" t="s">
        <v>847</v>
      </c>
    </row>
    <row r="631" spans="2:8" x14ac:dyDescent="0.3">
      <c r="B631" s="66" t="s">
        <v>854</v>
      </c>
      <c r="C631" s="66" t="s">
        <v>78</v>
      </c>
      <c r="D631" s="66" t="s">
        <v>855</v>
      </c>
      <c r="E631" s="66"/>
      <c r="F631" s="156">
        <v>8490</v>
      </c>
      <c r="G631" s="66"/>
      <c r="H631" s="66" t="s">
        <v>847</v>
      </c>
    </row>
    <row r="632" spans="2:8" x14ac:dyDescent="0.3">
      <c r="B632" s="66" t="s">
        <v>856</v>
      </c>
      <c r="C632" s="66" t="s">
        <v>78</v>
      </c>
      <c r="D632" s="66" t="s">
        <v>857</v>
      </c>
      <c r="E632" s="66"/>
      <c r="F632" s="156">
        <v>20000</v>
      </c>
      <c r="G632" s="66"/>
      <c r="H632" s="66" t="s">
        <v>847</v>
      </c>
    </row>
    <row r="633" spans="2:8" x14ac:dyDescent="0.3">
      <c r="B633" s="66" t="s">
        <v>779</v>
      </c>
      <c r="C633" s="66" t="s">
        <v>78</v>
      </c>
      <c r="D633" s="66" t="s">
        <v>858</v>
      </c>
      <c r="E633" s="66"/>
      <c r="F633" s="156">
        <v>13116</v>
      </c>
      <c r="G633" s="66"/>
      <c r="H633" s="66" t="s">
        <v>847</v>
      </c>
    </row>
    <row r="634" spans="2:8" x14ac:dyDescent="0.3">
      <c r="B634" s="66" t="s">
        <v>859</v>
      </c>
      <c r="C634" s="66" t="s">
        <v>78</v>
      </c>
      <c r="D634" s="66" t="s">
        <v>860</v>
      </c>
      <c r="E634" s="66"/>
      <c r="F634" s="156">
        <v>2200</v>
      </c>
      <c r="G634" s="66"/>
      <c r="H634" s="66" t="s">
        <v>847</v>
      </c>
    </row>
    <row r="635" spans="2:8" x14ac:dyDescent="0.3">
      <c r="B635" s="66" t="s">
        <v>1030</v>
      </c>
      <c r="C635" s="66" t="s">
        <v>79</v>
      </c>
      <c r="D635" s="66" t="s">
        <v>1031</v>
      </c>
      <c r="E635" s="66"/>
      <c r="F635" s="156">
        <v>16000</v>
      </c>
      <c r="G635" s="66"/>
      <c r="H635" s="66" t="s">
        <v>847</v>
      </c>
    </row>
    <row r="636" spans="2:8" x14ac:dyDescent="0.3">
      <c r="B636" s="66" t="s">
        <v>1032</v>
      </c>
      <c r="C636" s="66" t="s">
        <v>79</v>
      </c>
      <c r="D636" s="66" t="s">
        <v>1033</v>
      </c>
      <c r="E636" s="66"/>
      <c r="F636" s="156">
        <v>4581</v>
      </c>
      <c r="G636" s="66"/>
      <c r="H636" s="66" t="s">
        <v>847</v>
      </c>
    </row>
    <row r="637" spans="2:8" x14ac:dyDescent="0.3">
      <c r="B637" s="66" t="s">
        <v>1034</v>
      </c>
      <c r="C637" s="66" t="s">
        <v>79</v>
      </c>
      <c r="D637" s="66" t="s">
        <v>1035</v>
      </c>
      <c r="E637" s="66"/>
      <c r="F637" s="156">
        <v>6000</v>
      </c>
      <c r="G637" s="66"/>
      <c r="H637" s="66" t="s">
        <v>847</v>
      </c>
    </row>
    <row r="638" spans="2:8" x14ac:dyDescent="0.3">
      <c r="B638" s="66" t="s">
        <v>1036</v>
      </c>
      <c r="C638" s="66" t="s">
        <v>79</v>
      </c>
      <c r="D638" s="66" t="s">
        <v>1037</v>
      </c>
      <c r="E638" s="66"/>
      <c r="F638" s="156">
        <v>12800</v>
      </c>
      <c r="G638" s="66"/>
      <c r="H638" s="66" t="s">
        <v>847</v>
      </c>
    </row>
    <row r="639" spans="2:8" x14ac:dyDescent="0.3">
      <c r="B639" s="66" t="s">
        <v>1038</v>
      </c>
      <c r="C639" s="66" t="s">
        <v>79</v>
      </c>
      <c r="D639" s="66" t="s">
        <v>1039</v>
      </c>
      <c r="E639" s="66"/>
      <c r="F639" s="156">
        <v>8110</v>
      </c>
      <c r="G639" s="66"/>
      <c r="H639" s="66" t="s">
        <v>847</v>
      </c>
    </row>
    <row r="640" spans="2:8" x14ac:dyDescent="0.3">
      <c r="B640" s="66" t="s">
        <v>870</v>
      </c>
      <c r="C640" s="66" t="s">
        <v>79</v>
      </c>
      <c r="D640" s="66" t="s">
        <v>1040</v>
      </c>
      <c r="E640" s="66"/>
      <c r="F640" s="156">
        <v>3775.8</v>
      </c>
      <c r="G640" s="66"/>
      <c r="H640" s="66" t="s">
        <v>847</v>
      </c>
    </row>
    <row r="641" spans="2:8" x14ac:dyDescent="0.3">
      <c r="B641" s="66" t="s">
        <v>1041</v>
      </c>
      <c r="C641" s="66" t="s">
        <v>79</v>
      </c>
      <c r="D641" s="66" t="s">
        <v>1042</v>
      </c>
      <c r="E641" s="66"/>
      <c r="F641" s="156">
        <v>4564</v>
      </c>
      <c r="G641" s="66"/>
      <c r="H641" s="66" t="s">
        <v>847</v>
      </c>
    </row>
    <row r="642" spans="2:8" x14ac:dyDescent="0.3">
      <c r="B642" s="66" t="s">
        <v>1043</v>
      </c>
      <c r="C642" s="66" t="s">
        <v>79</v>
      </c>
      <c r="D642" s="66" t="s">
        <v>1044</v>
      </c>
      <c r="E642" s="66"/>
      <c r="F642" s="156">
        <v>4159</v>
      </c>
      <c r="G642" s="66"/>
      <c r="H642" s="66" t="s">
        <v>847</v>
      </c>
    </row>
    <row r="643" spans="2:8" x14ac:dyDescent="0.3">
      <c r="B643" s="66" t="s">
        <v>1045</v>
      </c>
      <c r="C643" s="66" t="s">
        <v>79</v>
      </c>
      <c r="D643" s="66" t="s">
        <v>1046</v>
      </c>
      <c r="E643" s="66"/>
      <c r="F643" s="156">
        <v>10591.2</v>
      </c>
      <c r="G643" s="66"/>
      <c r="H643" s="66" t="s">
        <v>847</v>
      </c>
    </row>
    <row r="644" spans="2:8" x14ac:dyDescent="0.3">
      <c r="B644" s="66" t="s">
        <v>1047</v>
      </c>
      <c r="C644" s="66" t="s">
        <v>79</v>
      </c>
      <c r="D644" s="66" t="s">
        <v>1048</v>
      </c>
      <c r="E644" s="66"/>
      <c r="F644" s="156">
        <v>10000</v>
      </c>
      <c r="G644" s="66"/>
      <c r="H644" s="66" t="s">
        <v>847</v>
      </c>
    </row>
    <row r="645" spans="2:8" x14ac:dyDescent="0.3">
      <c r="B645" s="66" t="s">
        <v>1049</v>
      </c>
      <c r="C645" s="66" t="s">
        <v>79</v>
      </c>
      <c r="D645" s="66" t="s">
        <v>1050</v>
      </c>
      <c r="E645" s="66"/>
      <c r="F645" s="156">
        <v>4000</v>
      </c>
      <c r="G645" s="66"/>
      <c r="H645" s="66" t="s">
        <v>847</v>
      </c>
    </row>
    <row r="646" spans="2:8" x14ac:dyDescent="0.3">
      <c r="B646" s="66" t="s">
        <v>1051</v>
      </c>
      <c r="C646" s="66" t="s">
        <v>79</v>
      </c>
      <c r="D646" s="66" t="s">
        <v>1052</v>
      </c>
      <c r="E646" s="66"/>
      <c r="F646" s="156">
        <v>2600</v>
      </c>
      <c r="G646" s="66"/>
      <c r="H646" s="66" t="s">
        <v>847</v>
      </c>
    </row>
    <row r="647" spans="2:8" x14ac:dyDescent="0.3">
      <c r="B647" s="66" t="s">
        <v>1053</v>
      </c>
      <c r="C647" s="66" t="s">
        <v>79</v>
      </c>
      <c r="D647" s="66" t="s">
        <v>1054</v>
      </c>
      <c r="E647" s="66"/>
      <c r="F647" s="156">
        <v>10300</v>
      </c>
      <c r="G647" s="66"/>
      <c r="H647" s="66" t="s">
        <v>847</v>
      </c>
    </row>
    <row r="648" spans="2:8" x14ac:dyDescent="0.3">
      <c r="B648" s="66" t="s">
        <v>1055</v>
      </c>
      <c r="C648" s="66" t="s">
        <v>79</v>
      </c>
      <c r="D648" s="66" t="s">
        <v>1056</v>
      </c>
      <c r="E648" s="66"/>
      <c r="F648" s="156">
        <v>4700</v>
      </c>
      <c r="G648" s="66"/>
      <c r="H648" s="66" t="s">
        <v>847</v>
      </c>
    </row>
    <row r="649" spans="2:8" x14ac:dyDescent="0.3">
      <c r="B649" s="66" t="s">
        <v>1057</v>
      </c>
      <c r="C649" s="66" t="s">
        <v>79</v>
      </c>
      <c r="D649" s="66" t="s">
        <v>1058</v>
      </c>
      <c r="E649" s="66"/>
      <c r="F649" s="156">
        <v>5000</v>
      </c>
      <c r="G649" s="66"/>
      <c r="H649" s="66" t="s">
        <v>847</v>
      </c>
    </row>
    <row r="650" spans="2:8" x14ac:dyDescent="0.3">
      <c r="B650" s="66" t="s">
        <v>1059</v>
      </c>
      <c r="C650" s="66" t="s">
        <v>79</v>
      </c>
      <c r="D650" s="66" t="s">
        <v>1060</v>
      </c>
      <c r="E650" s="66"/>
      <c r="F650" s="156">
        <v>2400</v>
      </c>
      <c r="G650" s="66"/>
      <c r="H650" s="66" t="s">
        <v>847</v>
      </c>
    </row>
    <row r="651" spans="2:8" x14ac:dyDescent="0.3">
      <c r="B651" s="66" t="s">
        <v>1059</v>
      </c>
      <c r="C651" s="66" t="s">
        <v>79</v>
      </c>
      <c r="D651" s="66" t="s">
        <v>1061</v>
      </c>
      <c r="E651" s="66"/>
      <c r="F651" s="156">
        <v>3680</v>
      </c>
      <c r="G651" s="66"/>
      <c r="H651" s="66" t="s">
        <v>847</v>
      </c>
    </row>
    <row r="652" spans="2:8" x14ac:dyDescent="0.3">
      <c r="B652" s="66" t="s">
        <v>1062</v>
      </c>
      <c r="C652" s="66" t="s">
        <v>79</v>
      </c>
      <c r="D652" s="66" t="s">
        <v>1063</v>
      </c>
      <c r="E652" s="66"/>
      <c r="F652" s="156">
        <v>12320</v>
      </c>
      <c r="G652" s="66"/>
      <c r="H652" s="66" t="s">
        <v>847</v>
      </c>
    </row>
    <row r="653" spans="2:8" x14ac:dyDescent="0.3">
      <c r="B653" s="66" t="s">
        <v>1064</v>
      </c>
      <c r="C653" s="66" t="s">
        <v>79</v>
      </c>
      <c r="D653" s="66" t="s">
        <v>1065</v>
      </c>
      <c r="E653" s="66"/>
      <c r="F653" s="156">
        <v>5000</v>
      </c>
      <c r="G653" s="66"/>
      <c r="H653" s="66" t="s">
        <v>847</v>
      </c>
    </row>
    <row r="654" spans="2:8" x14ac:dyDescent="0.3">
      <c r="B654" s="66" t="s">
        <v>1066</v>
      </c>
      <c r="C654" s="66" t="s">
        <v>79</v>
      </c>
      <c r="D654" s="66" t="s">
        <v>1067</v>
      </c>
      <c r="E654" s="66"/>
      <c r="F654" s="156">
        <v>6770</v>
      </c>
      <c r="G654" s="66"/>
      <c r="H654" s="66" t="s">
        <v>847</v>
      </c>
    </row>
    <row r="655" spans="2:8" x14ac:dyDescent="0.3">
      <c r="B655" s="66" t="s">
        <v>1068</v>
      </c>
      <c r="C655" s="66" t="s">
        <v>79</v>
      </c>
      <c r="D655" s="66" t="s">
        <v>1069</v>
      </c>
      <c r="E655" s="66"/>
      <c r="F655" s="156">
        <v>6040</v>
      </c>
      <c r="G655" s="66"/>
      <c r="H655" s="66" t="s">
        <v>847</v>
      </c>
    </row>
    <row r="656" spans="2:8" x14ac:dyDescent="0.3">
      <c r="B656" s="66" t="s">
        <v>1070</v>
      </c>
      <c r="C656" s="66" t="s">
        <v>79</v>
      </c>
      <c r="D656" s="66" t="s">
        <v>1071</v>
      </c>
      <c r="E656" s="66"/>
      <c r="F656" s="156">
        <v>4580</v>
      </c>
      <c r="G656" s="66"/>
      <c r="H656" s="66" t="s">
        <v>847</v>
      </c>
    </row>
    <row r="657" spans="2:8" x14ac:dyDescent="0.3">
      <c r="B657" s="66" t="s">
        <v>905</v>
      </c>
      <c r="C657" s="66" t="s">
        <v>79</v>
      </c>
      <c r="D657" s="66" t="s">
        <v>1072</v>
      </c>
      <c r="E657" s="66"/>
      <c r="F657" s="156">
        <v>8000</v>
      </c>
      <c r="G657" s="66"/>
      <c r="H657" s="66" t="s">
        <v>847</v>
      </c>
    </row>
    <row r="658" spans="2:8" x14ac:dyDescent="0.3">
      <c r="B658" s="66" t="s">
        <v>1073</v>
      </c>
      <c r="C658" s="66" t="s">
        <v>79</v>
      </c>
      <c r="D658" s="66" t="s">
        <v>1074</v>
      </c>
      <c r="E658" s="66"/>
      <c r="F658" s="156">
        <v>11070</v>
      </c>
      <c r="G658" s="66"/>
      <c r="H658" s="66" t="s">
        <v>847</v>
      </c>
    </row>
    <row r="659" spans="2:8" x14ac:dyDescent="0.3">
      <c r="B659" s="66" t="s">
        <v>1075</v>
      </c>
      <c r="C659" s="66" t="s">
        <v>79</v>
      </c>
      <c r="D659" s="66" t="s">
        <v>1076</v>
      </c>
      <c r="E659" s="66"/>
      <c r="F659" s="156">
        <v>5753</v>
      </c>
      <c r="G659" s="66"/>
      <c r="H659" s="66" t="s">
        <v>847</v>
      </c>
    </row>
    <row r="660" spans="2:8" x14ac:dyDescent="0.3">
      <c r="B660" s="66" t="s">
        <v>1095</v>
      </c>
      <c r="C660" s="66" t="s">
        <v>81</v>
      </c>
      <c r="D660" s="66" t="s">
        <v>1096</v>
      </c>
      <c r="E660" s="66"/>
      <c r="F660" s="156">
        <v>5000</v>
      </c>
      <c r="G660" s="66"/>
      <c r="H660" s="66" t="s">
        <v>847</v>
      </c>
    </row>
    <row r="661" spans="2:8" x14ac:dyDescent="0.3">
      <c r="B661" s="66" t="s">
        <v>1157</v>
      </c>
      <c r="C661" s="66" t="s">
        <v>82</v>
      </c>
      <c r="D661" s="66" t="s">
        <v>1158</v>
      </c>
      <c r="E661" s="66"/>
      <c r="F661" s="156">
        <v>13585</v>
      </c>
      <c r="G661" s="66"/>
      <c r="H661" s="66" t="s">
        <v>847</v>
      </c>
    </row>
    <row r="662" spans="2:8" x14ac:dyDescent="0.3">
      <c r="B662" s="66" t="s">
        <v>1159</v>
      </c>
      <c r="C662" s="66" t="s">
        <v>82</v>
      </c>
      <c r="D662" s="66" t="s">
        <v>1160</v>
      </c>
      <c r="E662" s="66"/>
      <c r="F662" s="156">
        <v>7136</v>
      </c>
      <c r="G662" s="66"/>
      <c r="H662" s="66" t="s">
        <v>847</v>
      </c>
    </row>
    <row r="663" spans="2:8" x14ac:dyDescent="0.3">
      <c r="B663" s="66" t="s">
        <v>1161</v>
      </c>
      <c r="C663" s="66" t="s">
        <v>82</v>
      </c>
      <c r="D663" s="66" t="s">
        <v>1162</v>
      </c>
      <c r="E663" s="66"/>
      <c r="F663" s="156">
        <v>3525</v>
      </c>
      <c r="G663" s="66"/>
      <c r="H663" s="66" t="s">
        <v>847</v>
      </c>
    </row>
    <row r="664" spans="2:8" x14ac:dyDescent="0.3">
      <c r="B664" s="66" t="s">
        <v>1163</v>
      </c>
      <c r="C664" s="66" t="s">
        <v>82</v>
      </c>
      <c r="D664" s="66" t="s">
        <v>1164</v>
      </c>
      <c r="E664" s="66"/>
      <c r="F664" s="156">
        <v>12660</v>
      </c>
      <c r="G664" s="66"/>
      <c r="H664" s="66" t="s">
        <v>847</v>
      </c>
    </row>
    <row r="665" spans="2:8" x14ac:dyDescent="0.3">
      <c r="B665" s="66" t="s">
        <v>1165</v>
      </c>
      <c r="C665" s="66" t="s">
        <v>82</v>
      </c>
      <c r="D665" s="66" t="s">
        <v>1166</v>
      </c>
      <c r="E665" s="66"/>
      <c r="F665" s="156">
        <v>16840</v>
      </c>
      <c r="G665" s="66"/>
      <c r="H665" s="66" t="s">
        <v>847</v>
      </c>
    </row>
    <row r="666" spans="2:8" x14ac:dyDescent="0.3">
      <c r="B666" s="66" t="s">
        <v>1137</v>
      </c>
      <c r="C666" s="66" t="s">
        <v>82</v>
      </c>
      <c r="D666" s="66" t="s">
        <v>1138</v>
      </c>
      <c r="E666" s="66"/>
      <c r="F666" s="156">
        <v>10000</v>
      </c>
      <c r="G666" s="66"/>
      <c r="H666" s="66" t="s">
        <v>847</v>
      </c>
    </row>
    <row r="667" spans="2:8" x14ac:dyDescent="0.3">
      <c r="B667" s="66" t="s">
        <v>1167</v>
      </c>
      <c r="C667" s="66" t="s">
        <v>82</v>
      </c>
      <c r="D667" s="66" t="s">
        <v>1168</v>
      </c>
      <c r="E667" s="66"/>
      <c r="F667" s="156">
        <v>5117.2</v>
      </c>
      <c r="G667" s="66"/>
      <c r="H667" s="66" t="s">
        <v>847</v>
      </c>
    </row>
    <row r="668" spans="2:8" x14ac:dyDescent="0.3">
      <c r="B668" s="66" t="s">
        <v>1228</v>
      </c>
      <c r="C668" s="66" t="s">
        <v>83</v>
      </c>
      <c r="D668" s="66" t="s">
        <v>1229</v>
      </c>
      <c r="E668" s="66"/>
      <c r="F668" s="156">
        <v>3014</v>
      </c>
      <c r="G668" s="66"/>
      <c r="H668" s="66" t="s">
        <v>847</v>
      </c>
    </row>
    <row r="669" spans="2:8" x14ac:dyDescent="0.3">
      <c r="B669" s="66" t="s">
        <v>1230</v>
      </c>
      <c r="C669" s="66" t="s">
        <v>83</v>
      </c>
      <c r="D669" s="66" t="s">
        <v>1231</v>
      </c>
      <c r="E669" s="66"/>
      <c r="F669" s="156">
        <v>18071</v>
      </c>
      <c r="G669" s="66"/>
      <c r="H669" s="66" t="s">
        <v>847</v>
      </c>
    </row>
    <row r="670" spans="2:8" x14ac:dyDescent="0.3">
      <c r="B670" s="66" t="s">
        <v>1232</v>
      </c>
      <c r="C670" s="66" t="s">
        <v>83</v>
      </c>
      <c r="D670" s="66" t="s">
        <v>1233</v>
      </c>
      <c r="E670" s="66"/>
      <c r="F670" s="156">
        <v>18000</v>
      </c>
      <c r="G670" s="66"/>
      <c r="H670" s="66" t="s">
        <v>847</v>
      </c>
    </row>
    <row r="671" spans="2:8" x14ac:dyDescent="0.3">
      <c r="B671" s="66" t="s">
        <v>1234</v>
      </c>
      <c r="C671" s="66" t="s">
        <v>83</v>
      </c>
      <c r="D671" s="66" t="s">
        <v>1235</v>
      </c>
      <c r="E671" s="66"/>
      <c r="F671" s="156">
        <v>3350</v>
      </c>
      <c r="G671" s="66"/>
      <c r="H671" s="66" t="s">
        <v>847</v>
      </c>
    </row>
    <row r="672" spans="2:8" x14ac:dyDescent="0.3">
      <c r="B672" s="66" t="s">
        <v>1236</v>
      </c>
      <c r="C672" s="66" t="s">
        <v>83</v>
      </c>
      <c r="D672" s="66" t="s">
        <v>1237</v>
      </c>
      <c r="E672" s="66"/>
      <c r="F672" s="156">
        <v>3385</v>
      </c>
      <c r="G672" s="66"/>
      <c r="H672" s="66" t="s">
        <v>847</v>
      </c>
    </row>
    <row r="673" spans="2:8" x14ac:dyDescent="0.3">
      <c r="B673" s="66" t="s">
        <v>1238</v>
      </c>
      <c r="C673" s="66" t="s">
        <v>83</v>
      </c>
      <c r="D673" s="66" t="s">
        <v>1239</v>
      </c>
      <c r="E673" s="66"/>
      <c r="F673" s="156">
        <v>9850</v>
      </c>
      <c r="G673" s="66"/>
      <c r="H673" s="66" t="s">
        <v>847</v>
      </c>
    </row>
    <row r="674" spans="2:8" x14ac:dyDescent="0.3">
      <c r="B674" s="66" t="s">
        <v>1240</v>
      </c>
      <c r="C674" s="66" t="s">
        <v>83</v>
      </c>
      <c r="D674" s="66" t="s">
        <v>1241</v>
      </c>
      <c r="E674" s="66"/>
      <c r="F674" s="156">
        <v>10000</v>
      </c>
      <c r="G674" s="66"/>
      <c r="H674" s="66" t="s">
        <v>847</v>
      </c>
    </row>
    <row r="675" spans="2:8" x14ac:dyDescent="0.3">
      <c r="B675" s="66" t="s">
        <v>1242</v>
      </c>
      <c r="C675" s="66" t="s">
        <v>83</v>
      </c>
      <c r="D675" s="66" t="s">
        <v>1243</v>
      </c>
      <c r="E675" s="66"/>
      <c r="F675" s="156">
        <v>15660</v>
      </c>
      <c r="G675" s="66"/>
      <c r="H675" s="66" t="s">
        <v>847</v>
      </c>
    </row>
    <row r="676" spans="2:8" x14ac:dyDescent="0.3">
      <c r="B676" s="66" t="s">
        <v>1244</v>
      </c>
      <c r="C676" s="66" t="s">
        <v>83</v>
      </c>
      <c r="D676" s="66" t="s">
        <v>1245</v>
      </c>
      <c r="E676" s="66"/>
      <c r="F676" s="156">
        <v>20000</v>
      </c>
      <c r="G676" s="66"/>
      <c r="H676" s="66" t="s">
        <v>847</v>
      </c>
    </row>
    <row r="677" spans="2:8" x14ac:dyDescent="0.3">
      <c r="B677" s="66" t="s">
        <v>1274</v>
      </c>
      <c r="C677" s="66" t="s">
        <v>84</v>
      </c>
      <c r="D677" s="66" t="s">
        <v>1275</v>
      </c>
      <c r="E677" s="66"/>
      <c r="F677" s="156">
        <v>10000</v>
      </c>
      <c r="G677" s="66"/>
      <c r="H677" s="66" t="s">
        <v>847</v>
      </c>
    </row>
    <row r="678" spans="2:8" x14ac:dyDescent="0.3">
      <c r="B678" s="66" t="s">
        <v>1276</v>
      </c>
      <c r="C678" s="66" t="s">
        <v>84</v>
      </c>
      <c r="D678" s="66" t="s">
        <v>1277</v>
      </c>
      <c r="E678" s="66"/>
      <c r="F678" s="156">
        <v>20000</v>
      </c>
      <c r="G678" s="66"/>
      <c r="H678" s="66" t="s">
        <v>847</v>
      </c>
    </row>
    <row r="679" spans="2:8" x14ac:dyDescent="0.3">
      <c r="B679" s="66" t="s">
        <v>1278</v>
      </c>
      <c r="C679" s="66" t="s">
        <v>84</v>
      </c>
      <c r="D679" s="66" t="s">
        <v>1279</v>
      </c>
      <c r="E679" s="66"/>
      <c r="F679" s="156">
        <v>8500</v>
      </c>
      <c r="G679" s="66"/>
      <c r="H679" s="66" t="s">
        <v>847</v>
      </c>
    </row>
    <row r="680" spans="2:8" x14ac:dyDescent="0.3">
      <c r="B680" s="66" t="s">
        <v>1280</v>
      </c>
      <c r="C680" s="66" t="s">
        <v>84</v>
      </c>
      <c r="D680" s="66" t="s">
        <v>1281</v>
      </c>
      <c r="E680" s="66"/>
      <c r="F680" s="156">
        <v>2500</v>
      </c>
      <c r="G680" s="66"/>
      <c r="H680" s="66" t="s">
        <v>847</v>
      </c>
    </row>
    <row r="681" spans="2:8" x14ac:dyDescent="0.3">
      <c r="B681" s="66" t="s">
        <v>1282</v>
      </c>
      <c r="C681" s="66" t="s">
        <v>84</v>
      </c>
      <c r="D681" s="66" t="s">
        <v>1283</v>
      </c>
      <c r="E681" s="66"/>
      <c r="F681" s="156">
        <v>9000</v>
      </c>
      <c r="G681" s="66"/>
      <c r="H681" s="66" t="s">
        <v>847</v>
      </c>
    </row>
    <row r="682" spans="2:8" x14ac:dyDescent="0.3">
      <c r="B682" s="66" t="s">
        <v>1434</v>
      </c>
      <c r="C682" s="66" t="s">
        <v>85</v>
      </c>
      <c r="D682" s="66" t="s">
        <v>1435</v>
      </c>
      <c r="E682" s="66"/>
      <c r="F682" s="156">
        <v>13345.4</v>
      </c>
      <c r="G682" s="66"/>
      <c r="H682" s="66" t="s">
        <v>847</v>
      </c>
    </row>
    <row r="683" spans="2:8" x14ac:dyDescent="0.3">
      <c r="B683" s="66" t="s">
        <v>1436</v>
      </c>
      <c r="C683" s="66" t="s">
        <v>85</v>
      </c>
      <c r="D683" s="66" t="s">
        <v>1437</v>
      </c>
      <c r="E683" s="66"/>
      <c r="F683" s="156">
        <v>6500</v>
      </c>
      <c r="G683" s="66"/>
      <c r="H683" s="66" t="s">
        <v>847</v>
      </c>
    </row>
    <row r="684" spans="2:8" x14ac:dyDescent="0.3">
      <c r="B684" s="66" t="s">
        <v>1438</v>
      </c>
      <c r="C684" s="66" t="s">
        <v>85</v>
      </c>
      <c r="D684" s="66" t="s">
        <v>1439</v>
      </c>
      <c r="E684" s="66"/>
      <c r="F684" s="156">
        <v>2850</v>
      </c>
      <c r="G684" s="66"/>
      <c r="H684" s="66" t="s">
        <v>847</v>
      </c>
    </row>
    <row r="685" spans="2:8" x14ac:dyDescent="0.3">
      <c r="B685" s="66" t="s">
        <v>1440</v>
      </c>
      <c r="C685" s="66" t="s">
        <v>85</v>
      </c>
      <c r="D685" s="66" t="s">
        <v>1441</v>
      </c>
      <c r="E685" s="66"/>
      <c r="F685" s="156">
        <v>2895</v>
      </c>
      <c r="G685" s="66"/>
      <c r="H685" s="66" t="s">
        <v>847</v>
      </c>
    </row>
    <row r="686" spans="2:8" x14ac:dyDescent="0.3">
      <c r="B686" s="66" t="s">
        <v>1440</v>
      </c>
      <c r="C686" s="66" t="s">
        <v>85</v>
      </c>
      <c r="D686" s="66" t="s">
        <v>1442</v>
      </c>
      <c r="E686" s="66"/>
      <c r="F686" s="156">
        <v>2678</v>
      </c>
      <c r="G686" s="66"/>
      <c r="H686" s="66" t="s">
        <v>847</v>
      </c>
    </row>
    <row r="687" spans="2:8" x14ac:dyDescent="0.3">
      <c r="B687" s="66" t="s">
        <v>1443</v>
      </c>
      <c r="C687" s="66" t="s">
        <v>85</v>
      </c>
      <c r="D687" s="66" t="s">
        <v>1444</v>
      </c>
      <c r="E687" s="66"/>
      <c r="F687" s="156">
        <v>5000</v>
      </c>
      <c r="G687" s="66"/>
      <c r="H687" s="66" t="s">
        <v>847</v>
      </c>
    </row>
    <row r="688" spans="2:8" x14ac:dyDescent="0.3">
      <c r="B688" s="66" t="s">
        <v>1309</v>
      </c>
      <c r="C688" s="66" t="s">
        <v>85</v>
      </c>
      <c r="D688" s="66" t="s">
        <v>1445</v>
      </c>
      <c r="E688" s="66"/>
      <c r="F688" s="156">
        <v>5500</v>
      </c>
      <c r="G688" s="66"/>
      <c r="H688" s="66" t="s">
        <v>847</v>
      </c>
    </row>
    <row r="689" spans="2:8" x14ac:dyDescent="0.3">
      <c r="B689" s="66" t="s">
        <v>1446</v>
      </c>
      <c r="C689" s="66" t="s">
        <v>85</v>
      </c>
      <c r="D689" s="66" t="s">
        <v>1382</v>
      </c>
      <c r="E689" s="66"/>
      <c r="F689" s="156">
        <v>7000</v>
      </c>
      <c r="G689" s="66"/>
      <c r="H689" s="66" t="s">
        <v>847</v>
      </c>
    </row>
    <row r="690" spans="2:8" x14ac:dyDescent="0.3">
      <c r="B690" s="66" t="s">
        <v>1447</v>
      </c>
      <c r="C690" s="66" t="s">
        <v>85</v>
      </c>
      <c r="D690" s="66" t="s">
        <v>1448</v>
      </c>
      <c r="E690" s="66"/>
      <c r="F690" s="156">
        <v>13080</v>
      </c>
      <c r="G690" s="66"/>
      <c r="H690" s="66" t="s">
        <v>847</v>
      </c>
    </row>
    <row r="691" spans="2:8" x14ac:dyDescent="0.3">
      <c r="B691" s="66" t="s">
        <v>1449</v>
      </c>
      <c r="C691" s="66" t="s">
        <v>85</v>
      </c>
      <c r="D691" s="66" t="s">
        <v>1450</v>
      </c>
      <c r="E691" s="66"/>
      <c r="F691" s="156">
        <v>6520</v>
      </c>
      <c r="G691" s="66"/>
      <c r="H691" s="66" t="s">
        <v>847</v>
      </c>
    </row>
    <row r="692" spans="2:8" x14ac:dyDescent="0.3">
      <c r="B692" s="66" t="s">
        <v>1301</v>
      </c>
      <c r="C692" s="66" t="s">
        <v>85</v>
      </c>
      <c r="D692" s="66" t="s">
        <v>1451</v>
      </c>
      <c r="E692" s="66"/>
      <c r="F692" s="156">
        <v>13000</v>
      </c>
      <c r="G692" s="66"/>
      <c r="H692" s="66" t="s">
        <v>847</v>
      </c>
    </row>
    <row r="693" spans="2:8" x14ac:dyDescent="0.3">
      <c r="B693" s="66" t="s">
        <v>1452</v>
      </c>
      <c r="C693" s="66" t="s">
        <v>85</v>
      </c>
      <c r="D693" s="66" t="s">
        <v>1453</v>
      </c>
      <c r="E693" s="66"/>
      <c r="F693" s="156">
        <v>4900</v>
      </c>
      <c r="G693" s="66"/>
      <c r="H693" s="66" t="s">
        <v>847</v>
      </c>
    </row>
    <row r="694" spans="2:8" x14ac:dyDescent="0.3">
      <c r="B694" s="66" t="s">
        <v>1454</v>
      </c>
      <c r="C694" s="66" t="s">
        <v>85</v>
      </c>
      <c r="D694" s="66" t="s">
        <v>1455</v>
      </c>
      <c r="E694" s="66"/>
      <c r="F694" s="156">
        <v>5000</v>
      </c>
      <c r="G694" s="66"/>
      <c r="H694" s="66" t="s">
        <v>847</v>
      </c>
    </row>
    <row r="695" spans="2:8" x14ac:dyDescent="0.3">
      <c r="B695" s="66" t="s">
        <v>1456</v>
      </c>
      <c r="C695" s="66" t="s">
        <v>85</v>
      </c>
      <c r="D695" s="66" t="s">
        <v>1457</v>
      </c>
      <c r="E695" s="66"/>
      <c r="F695" s="156">
        <v>4114</v>
      </c>
      <c r="G695" s="66"/>
      <c r="H695" s="66" t="s">
        <v>847</v>
      </c>
    </row>
    <row r="696" spans="2:8" x14ac:dyDescent="0.3">
      <c r="B696" s="66" t="s">
        <v>1392</v>
      </c>
      <c r="C696" s="66" t="s">
        <v>85</v>
      </c>
      <c r="D696" s="66" t="s">
        <v>1458</v>
      </c>
      <c r="E696" s="66"/>
      <c r="F696" s="156">
        <v>7607</v>
      </c>
      <c r="G696" s="66"/>
      <c r="H696" s="66" t="s">
        <v>847</v>
      </c>
    </row>
    <row r="697" spans="2:8" x14ac:dyDescent="0.3">
      <c r="B697" s="66" t="s">
        <v>1459</v>
      </c>
      <c r="C697" s="66" t="s">
        <v>85</v>
      </c>
      <c r="D697" s="66" t="s">
        <v>1460</v>
      </c>
      <c r="E697" s="66"/>
      <c r="F697" s="156">
        <v>5616</v>
      </c>
      <c r="G697" s="66"/>
      <c r="H697" s="66" t="s">
        <v>847</v>
      </c>
    </row>
    <row r="698" spans="2:8" x14ac:dyDescent="0.3">
      <c r="B698" s="66" t="s">
        <v>1459</v>
      </c>
      <c r="C698" s="66" t="s">
        <v>85</v>
      </c>
      <c r="D698" s="66" t="s">
        <v>1461</v>
      </c>
      <c r="E698" s="66"/>
      <c r="F698" s="156">
        <v>5059</v>
      </c>
      <c r="G698" s="66"/>
      <c r="H698" s="66" t="s">
        <v>847</v>
      </c>
    </row>
    <row r="699" spans="2:8" x14ac:dyDescent="0.3">
      <c r="B699" s="66" t="s">
        <v>1462</v>
      </c>
      <c r="C699" s="66" t="s">
        <v>85</v>
      </c>
      <c r="D699" s="66" t="s">
        <v>1463</v>
      </c>
      <c r="E699" s="66"/>
      <c r="F699" s="156">
        <v>7500</v>
      </c>
      <c r="G699" s="66"/>
      <c r="H699" s="66" t="s">
        <v>847</v>
      </c>
    </row>
    <row r="700" spans="2:8" x14ac:dyDescent="0.3">
      <c r="B700" s="66" t="s">
        <v>1464</v>
      </c>
      <c r="C700" s="66" t="s">
        <v>85</v>
      </c>
      <c r="D700" s="66" t="s">
        <v>1465</v>
      </c>
      <c r="E700" s="66"/>
      <c r="F700" s="156">
        <v>15000</v>
      </c>
      <c r="G700" s="66"/>
      <c r="H700" s="66" t="s">
        <v>847</v>
      </c>
    </row>
    <row r="701" spans="2:8" x14ac:dyDescent="0.3">
      <c r="B701" s="66" t="s">
        <v>1385</v>
      </c>
      <c r="C701" s="66" t="s">
        <v>85</v>
      </c>
      <c r="D701" s="66" t="s">
        <v>1466</v>
      </c>
      <c r="E701" s="66"/>
      <c r="F701" s="156">
        <v>9250</v>
      </c>
      <c r="G701" s="66"/>
      <c r="H701" s="66" t="s">
        <v>847</v>
      </c>
    </row>
    <row r="702" spans="2:8" x14ac:dyDescent="0.3">
      <c r="B702" s="66" t="s">
        <v>1467</v>
      </c>
      <c r="C702" s="66" t="s">
        <v>85</v>
      </c>
      <c r="D702" s="66" t="s">
        <v>1468</v>
      </c>
      <c r="E702" s="66"/>
      <c r="F702" s="156">
        <v>5600</v>
      </c>
      <c r="G702" s="66"/>
      <c r="H702" s="66" t="s">
        <v>847</v>
      </c>
    </row>
    <row r="703" spans="2:8" x14ac:dyDescent="0.3">
      <c r="B703" s="66" t="s">
        <v>1469</v>
      </c>
      <c r="C703" s="66" t="s">
        <v>85</v>
      </c>
      <c r="D703" s="66" t="s">
        <v>1470</v>
      </c>
      <c r="E703" s="66"/>
      <c r="F703" s="156">
        <v>6825</v>
      </c>
      <c r="G703" s="66"/>
      <c r="H703" s="66" t="s">
        <v>847</v>
      </c>
    </row>
    <row r="704" spans="2:8" x14ac:dyDescent="0.3">
      <c r="B704" s="66" t="s">
        <v>1471</v>
      </c>
      <c r="C704" s="66" t="s">
        <v>85</v>
      </c>
      <c r="D704" s="66" t="s">
        <v>1472</v>
      </c>
      <c r="E704" s="66"/>
      <c r="F704" s="156">
        <v>3000</v>
      </c>
      <c r="G704" s="66"/>
      <c r="H704" s="66" t="s">
        <v>847</v>
      </c>
    </row>
    <row r="705" spans="2:8" x14ac:dyDescent="0.3">
      <c r="B705" s="66" t="s">
        <v>1473</v>
      </c>
      <c r="C705" s="66" t="s">
        <v>85</v>
      </c>
      <c r="D705" s="66" t="s">
        <v>1474</v>
      </c>
      <c r="E705" s="66"/>
      <c r="F705" s="156">
        <v>10000</v>
      </c>
      <c r="G705" s="66"/>
      <c r="H705" s="66" t="s">
        <v>847</v>
      </c>
    </row>
    <row r="706" spans="2:8" x14ac:dyDescent="0.3">
      <c r="B706" s="66" t="s">
        <v>1556</v>
      </c>
      <c r="C706" s="66" t="s">
        <v>86</v>
      </c>
      <c r="D706" s="66" t="s">
        <v>1557</v>
      </c>
      <c r="E706" s="66"/>
      <c r="F706" s="156">
        <v>5500</v>
      </c>
      <c r="G706" s="66"/>
      <c r="H706" s="66" t="s">
        <v>847</v>
      </c>
    </row>
    <row r="707" spans="2:8" x14ac:dyDescent="0.3">
      <c r="B707" s="66" t="s">
        <v>1558</v>
      </c>
      <c r="C707" s="66" t="s">
        <v>86</v>
      </c>
      <c r="D707" s="66" t="s">
        <v>1559</v>
      </c>
      <c r="E707" s="66"/>
      <c r="F707" s="156">
        <v>6000</v>
      </c>
      <c r="G707" s="66"/>
      <c r="H707" s="66" t="s">
        <v>847</v>
      </c>
    </row>
    <row r="708" spans="2:8" x14ac:dyDescent="0.3">
      <c r="B708" s="66" t="s">
        <v>1560</v>
      </c>
      <c r="C708" s="66" t="s">
        <v>86</v>
      </c>
      <c r="D708" s="66" t="s">
        <v>1561</v>
      </c>
      <c r="E708" s="66"/>
      <c r="F708" s="156">
        <v>3000</v>
      </c>
      <c r="G708" s="66"/>
      <c r="H708" s="66" t="s">
        <v>847</v>
      </c>
    </row>
    <row r="709" spans="2:8" x14ac:dyDescent="0.3">
      <c r="B709" s="66" t="s">
        <v>1562</v>
      </c>
      <c r="C709" s="66" t="s">
        <v>86</v>
      </c>
      <c r="D709" s="66" t="s">
        <v>1563</v>
      </c>
      <c r="E709" s="66"/>
      <c r="F709" s="156">
        <v>14045</v>
      </c>
      <c r="G709" s="66"/>
      <c r="H709" s="66" t="s">
        <v>847</v>
      </c>
    </row>
    <row r="710" spans="2:8" x14ac:dyDescent="0.3">
      <c r="B710" s="66" t="s">
        <v>1564</v>
      </c>
      <c r="C710" s="66" t="s">
        <v>86</v>
      </c>
      <c r="D710" s="66" t="s">
        <v>1565</v>
      </c>
      <c r="E710" s="66"/>
      <c r="F710" s="156">
        <v>20000</v>
      </c>
      <c r="G710" s="66"/>
      <c r="H710" s="66" t="s">
        <v>847</v>
      </c>
    </row>
    <row r="711" spans="2:8" x14ac:dyDescent="0.3">
      <c r="B711" s="66" t="s">
        <v>1566</v>
      </c>
      <c r="C711" s="66" t="s">
        <v>86</v>
      </c>
      <c r="D711" s="66" t="s">
        <v>1567</v>
      </c>
      <c r="E711" s="66"/>
      <c r="F711" s="156">
        <v>9650</v>
      </c>
      <c r="G711" s="66"/>
      <c r="H711" s="66" t="s">
        <v>847</v>
      </c>
    </row>
    <row r="712" spans="2:8" x14ac:dyDescent="0.3">
      <c r="B712" s="66" t="s">
        <v>1568</v>
      </c>
      <c r="C712" s="66" t="s">
        <v>86</v>
      </c>
      <c r="D712" s="66" t="s">
        <v>1569</v>
      </c>
      <c r="E712" s="66"/>
      <c r="F712" s="156">
        <v>8249</v>
      </c>
      <c r="G712" s="66"/>
      <c r="H712" s="66" t="s">
        <v>847</v>
      </c>
    </row>
    <row r="713" spans="2:8" x14ac:dyDescent="0.3">
      <c r="B713" s="66" t="s">
        <v>1570</v>
      </c>
      <c r="C713" s="66" t="s">
        <v>86</v>
      </c>
      <c r="D713" s="66" t="s">
        <v>1571</v>
      </c>
      <c r="E713" s="66"/>
      <c r="F713" s="156">
        <v>2691</v>
      </c>
      <c r="G713" s="66"/>
      <c r="H713" s="66" t="s">
        <v>847</v>
      </c>
    </row>
    <row r="714" spans="2:8" x14ac:dyDescent="0.3">
      <c r="B714" s="66" t="s">
        <v>1485</v>
      </c>
      <c r="C714" s="66" t="s">
        <v>86</v>
      </c>
      <c r="D714" s="66" t="s">
        <v>1044</v>
      </c>
      <c r="E714" s="66"/>
      <c r="F714" s="156">
        <v>3900</v>
      </c>
      <c r="G714" s="66"/>
      <c r="H714" s="66" t="s">
        <v>847</v>
      </c>
    </row>
    <row r="715" spans="2:8" x14ac:dyDescent="0.3">
      <c r="B715" s="66" t="s">
        <v>1572</v>
      </c>
      <c r="C715" s="66" t="s">
        <v>86</v>
      </c>
      <c r="D715" s="66" t="s">
        <v>1044</v>
      </c>
      <c r="E715" s="66"/>
      <c r="F715" s="156">
        <v>5510</v>
      </c>
      <c r="G715" s="66"/>
      <c r="H715" s="66" t="s">
        <v>847</v>
      </c>
    </row>
    <row r="716" spans="2:8" x14ac:dyDescent="0.3">
      <c r="B716" s="66" t="s">
        <v>1573</v>
      </c>
      <c r="C716" s="66" t="s">
        <v>86</v>
      </c>
      <c r="D716" s="66" t="s">
        <v>1574</v>
      </c>
      <c r="E716" s="66"/>
      <c r="F716" s="156">
        <v>12790</v>
      </c>
      <c r="G716" s="66"/>
      <c r="H716" s="66" t="s">
        <v>847</v>
      </c>
    </row>
    <row r="717" spans="2:8" x14ac:dyDescent="0.3">
      <c r="B717" s="66" t="s">
        <v>1575</v>
      </c>
      <c r="C717" s="66" t="s">
        <v>86</v>
      </c>
      <c r="D717" s="66" t="s">
        <v>1576</v>
      </c>
      <c r="E717" s="66"/>
      <c r="F717" s="156">
        <v>8500</v>
      </c>
      <c r="G717" s="66"/>
      <c r="H717" s="66" t="s">
        <v>847</v>
      </c>
    </row>
    <row r="718" spans="2:8" x14ac:dyDescent="0.3">
      <c r="B718" s="66" t="s">
        <v>1577</v>
      </c>
      <c r="C718" s="66" t="s">
        <v>86</v>
      </c>
      <c r="D718" s="66" t="s">
        <v>1578</v>
      </c>
      <c r="E718" s="66"/>
      <c r="F718" s="156">
        <v>2000</v>
      </c>
      <c r="G718" s="66"/>
      <c r="H718" s="66" t="s">
        <v>847</v>
      </c>
    </row>
    <row r="719" spans="2:8" x14ac:dyDescent="0.3">
      <c r="B719" s="66" t="s">
        <v>1579</v>
      </c>
      <c r="C719" s="66" t="s">
        <v>86</v>
      </c>
      <c r="D719" s="66" t="s">
        <v>1580</v>
      </c>
      <c r="E719" s="66"/>
      <c r="F719" s="156">
        <v>8946</v>
      </c>
      <c r="G719" s="66"/>
      <c r="H719" s="66" t="s">
        <v>847</v>
      </c>
    </row>
    <row r="720" spans="2:8" x14ac:dyDescent="0.3">
      <c r="B720" s="66" t="s">
        <v>1644</v>
      </c>
      <c r="C720" s="66" t="s">
        <v>87</v>
      </c>
      <c r="D720" s="66" t="s">
        <v>1645</v>
      </c>
      <c r="E720" s="66"/>
      <c r="F720" s="156">
        <v>3000</v>
      </c>
      <c r="G720" s="66"/>
      <c r="H720" s="66" t="s">
        <v>847</v>
      </c>
    </row>
    <row r="721" spans="2:8" x14ac:dyDescent="0.3">
      <c r="B721" s="66" t="s">
        <v>1646</v>
      </c>
      <c r="C721" s="66" t="s">
        <v>87</v>
      </c>
      <c r="D721" s="66" t="s">
        <v>1647</v>
      </c>
      <c r="E721" s="66"/>
      <c r="F721" s="156">
        <v>8679</v>
      </c>
      <c r="G721" s="66"/>
      <c r="H721" s="66" t="s">
        <v>847</v>
      </c>
    </row>
    <row r="722" spans="2:8" x14ac:dyDescent="0.3">
      <c r="B722" s="66" t="s">
        <v>1585</v>
      </c>
      <c r="C722" s="66" t="s">
        <v>87</v>
      </c>
      <c r="D722" s="66" t="s">
        <v>1648</v>
      </c>
      <c r="E722" s="66"/>
      <c r="F722" s="156">
        <v>12070</v>
      </c>
      <c r="G722" s="66"/>
      <c r="H722" s="66" t="s">
        <v>847</v>
      </c>
    </row>
    <row r="723" spans="2:8" x14ac:dyDescent="0.3">
      <c r="B723" s="66" t="s">
        <v>1649</v>
      </c>
      <c r="C723" s="66" t="s">
        <v>87</v>
      </c>
      <c r="D723" s="66" t="s">
        <v>1650</v>
      </c>
      <c r="E723" s="66"/>
      <c r="F723" s="156">
        <v>8458</v>
      </c>
      <c r="G723" s="66"/>
      <c r="H723" s="66" t="s">
        <v>847</v>
      </c>
    </row>
    <row r="724" spans="2:8" x14ac:dyDescent="0.3">
      <c r="B724" s="66" t="s">
        <v>1651</v>
      </c>
      <c r="C724" s="66" t="s">
        <v>87</v>
      </c>
      <c r="D724" s="66" t="s">
        <v>1652</v>
      </c>
      <c r="E724" s="66"/>
      <c r="F724" s="156">
        <v>15000</v>
      </c>
      <c r="G724" s="66"/>
      <c r="H724" s="66" t="s">
        <v>847</v>
      </c>
    </row>
    <row r="725" spans="2:8" x14ac:dyDescent="0.3">
      <c r="B725" s="66" t="s">
        <v>1640</v>
      </c>
      <c r="C725" s="66" t="s">
        <v>87</v>
      </c>
      <c r="D725" s="66" t="s">
        <v>1653</v>
      </c>
      <c r="E725" s="66"/>
      <c r="F725" s="156">
        <v>4350</v>
      </c>
      <c r="G725" s="66"/>
      <c r="H725" s="66" t="s">
        <v>847</v>
      </c>
    </row>
    <row r="726" spans="2:8" x14ac:dyDescent="0.3">
      <c r="B726" s="66" t="s">
        <v>1654</v>
      </c>
      <c r="C726" s="66" t="s">
        <v>87</v>
      </c>
      <c r="D726" s="66" t="s">
        <v>1655</v>
      </c>
      <c r="E726" s="66"/>
      <c r="F726" s="156">
        <v>6000</v>
      </c>
      <c r="G726" s="66"/>
      <c r="H726" s="66" t="s">
        <v>847</v>
      </c>
    </row>
    <row r="727" spans="2:8" x14ac:dyDescent="0.3">
      <c r="B727" s="66" t="s">
        <v>1656</v>
      </c>
      <c r="C727" s="66" t="s">
        <v>87</v>
      </c>
      <c r="D727" s="66" t="s">
        <v>1657</v>
      </c>
      <c r="E727" s="66"/>
      <c r="F727" s="156">
        <v>20000</v>
      </c>
      <c r="G727" s="66"/>
      <c r="H727" s="66" t="s">
        <v>847</v>
      </c>
    </row>
    <row r="728" spans="2:8" x14ac:dyDescent="0.3">
      <c r="B728" s="66" t="s">
        <v>1640</v>
      </c>
      <c r="C728" s="66" t="s">
        <v>87</v>
      </c>
      <c r="D728" s="66" t="s">
        <v>1658</v>
      </c>
      <c r="E728" s="66"/>
      <c r="F728" s="156">
        <v>10560</v>
      </c>
      <c r="G728" s="66"/>
      <c r="H728" s="66" t="s">
        <v>847</v>
      </c>
    </row>
    <row r="729" spans="2:8" x14ac:dyDescent="0.3">
      <c r="B729" s="66" t="s">
        <v>1729</v>
      </c>
      <c r="C729" s="66" t="s">
        <v>88</v>
      </c>
      <c r="D729" s="66" t="s">
        <v>1730</v>
      </c>
      <c r="E729" s="66"/>
      <c r="F729" s="156">
        <v>8614</v>
      </c>
      <c r="G729" s="66"/>
      <c r="H729" s="66" t="s">
        <v>847</v>
      </c>
    </row>
    <row r="730" spans="2:8" x14ac:dyDescent="0.3">
      <c r="B730" s="66" t="s">
        <v>1731</v>
      </c>
      <c r="C730" s="66" t="s">
        <v>88</v>
      </c>
      <c r="D730" s="66" t="s">
        <v>1732</v>
      </c>
      <c r="E730" s="66"/>
      <c r="F730" s="156">
        <v>14640</v>
      </c>
      <c r="G730" s="66"/>
      <c r="H730" s="66" t="s">
        <v>847</v>
      </c>
    </row>
    <row r="731" spans="2:8" x14ac:dyDescent="0.3">
      <c r="B731" s="66" t="s">
        <v>1733</v>
      </c>
      <c r="C731" s="66" t="s">
        <v>88</v>
      </c>
      <c r="D731" s="66" t="s">
        <v>1734</v>
      </c>
      <c r="E731" s="66"/>
      <c r="F731" s="156">
        <v>17222</v>
      </c>
      <c r="G731" s="66"/>
      <c r="H731" s="66" t="s">
        <v>847</v>
      </c>
    </row>
    <row r="732" spans="2:8" x14ac:dyDescent="0.3">
      <c r="B732" s="66" t="s">
        <v>1735</v>
      </c>
      <c r="C732" s="66" t="s">
        <v>88</v>
      </c>
      <c r="D732" s="66" t="s">
        <v>1736</v>
      </c>
      <c r="E732" s="66"/>
      <c r="F732" s="156">
        <v>5000</v>
      </c>
      <c r="G732" s="66"/>
      <c r="H732" s="66" t="s">
        <v>847</v>
      </c>
    </row>
    <row r="733" spans="2:8" x14ac:dyDescent="0.3">
      <c r="B733" s="66" t="s">
        <v>1737</v>
      </c>
      <c r="C733" s="66" t="s">
        <v>88</v>
      </c>
      <c r="D733" s="66" t="s">
        <v>1737</v>
      </c>
      <c r="E733" s="66"/>
      <c r="F733" s="156">
        <v>5000</v>
      </c>
      <c r="G733" s="66"/>
      <c r="H733" s="66" t="s">
        <v>847</v>
      </c>
    </row>
    <row r="734" spans="2:8" x14ac:dyDescent="0.3">
      <c r="B734" s="66" t="s">
        <v>1738</v>
      </c>
      <c r="C734" s="66" t="s">
        <v>88</v>
      </c>
      <c r="D734" s="66" t="s">
        <v>1739</v>
      </c>
      <c r="E734" s="66"/>
      <c r="F734" s="156">
        <v>12000</v>
      </c>
      <c r="G734" s="66"/>
      <c r="H734" s="66" t="s">
        <v>847</v>
      </c>
    </row>
    <row r="735" spans="2:8" x14ac:dyDescent="0.3">
      <c r="B735" s="66" t="s">
        <v>1740</v>
      </c>
      <c r="C735" s="66" t="s">
        <v>88</v>
      </c>
      <c r="D735" s="66" t="s">
        <v>1741</v>
      </c>
      <c r="E735" s="66"/>
      <c r="F735" s="156">
        <v>8000</v>
      </c>
      <c r="G735" s="66"/>
      <c r="H735" s="66" t="s">
        <v>847</v>
      </c>
    </row>
    <row r="736" spans="2:8" x14ac:dyDescent="0.3">
      <c r="B736" s="66" t="s">
        <v>1742</v>
      </c>
      <c r="C736" s="66" t="s">
        <v>88</v>
      </c>
      <c r="D736" s="66" t="s">
        <v>1743</v>
      </c>
      <c r="E736" s="66"/>
      <c r="F736" s="156">
        <v>10000</v>
      </c>
      <c r="G736" s="66"/>
      <c r="H736" s="66" t="s">
        <v>847</v>
      </c>
    </row>
    <row r="737" spans="2:8" x14ac:dyDescent="0.3">
      <c r="B737" s="66" t="s">
        <v>1681</v>
      </c>
      <c r="C737" s="66" t="s">
        <v>88</v>
      </c>
      <c r="D737" s="66" t="s">
        <v>1744</v>
      </c>
      <c r="E737" s="66"/>
      <c r="F737" s="156">
        <v>3110</v>
      </c>
      <c r="G737" s="66"/>
      <c r="H737" s="66" t="s">
        <v>847</v>
      </c>
    </row>
    <row r="738" spans="2:8" x14ac:dyDescent="0.3">
      <c r="B738" s="66" t="s">
        <v>1677</v>
      </c>
      <c r="C738" s="66" t="s">
        <v>88</v>
      </c>
      <c r="D738" s="66" t="s">
        <v>1745</v>
      </c>
      <c r="E738" s="66"/>
      <c r="F738" s="156">
        <v>2640</v>
      </c>
      <c r="G738" s="66"/>
      <c r="H738" s="66" t="s">
        <v>847</v>
      </c>
    </row>
    <row r="739" spans="2:8" x14ac:dyDescent="0.3">
      <c r="B739" s="66" t="s">
        <v>1765</v>
      </c>
      <c r="C739" s="66" t="s">
        <v>89</v>
      </c>
      <c r="D739" s="66" t="s">
        <v>1766</v>
      </c>
      <c r="E739" s="66"/>
      <c r="F739" s="156">
        <v>6299</v>
      </c>
      <c r="G739" s="66"/>
      <c r="H739" s="66" t="s">
        <v>847</v>
      </c>
    </row>
    <row r="740" spans="2:8" x14ac:dyDescent="0.3">
      <c r="B740" s="66" t="s">
        <v>1767</v>
      </c>
      <c r="C740" s="66" t="s">
        <v>89</v>
      </c>
      <c r="D740" s="66" t="s">
        <v>1768</v>
      </c>
      <c r="E740" s="66"/>
      <c r="F740" s="156">
        <v>2116</v>
      </c>
      <c r="G740" s="66"/>
      <c r="H740" s="66" t="s">
        <v>847</v>
      </c>
    </row>
    <row r="741" spans="2:8" x14ac:dyDescent="0.3">
      <c r="B741" s="66" t="s">
        <v>1757</v>
      </c>
      <c r="C741" s="66" t="s">
        <v>89</v>
      </c>
      <c r="D741" s="66" t="s">
        <v>1769</v>
      </c>
      <c r="E741" s="66"/>
      <c r="F741" s="156">
        <v>20000</v>
      </c>
      <c r="G741" s="66"/>
      <c r="H741" s="66" t="s">
        <v>847</v>
      </c>
    </row>
    <row r="742" spans="2:8" x14ac:dyDescent="0.3">
      <c r="B742" s="66" t="s">
        <v>1770</v>
      </c>
      <c r="C742" s="66" t="s">
        <v>89</v>
      </c>
      <c r="D742" s="66" t="s">
        <v>1771</v>
      </c>
      <c r="E742" s="66"/>
      <c r="F742" s="156">
        <v>5050</v>
      </c>
      <c r="G742" s="66"/>
      <c r="H742" s="66" t="s">
        <v>847</v>
      </c>
    </row>
    <row r="743" spans="2:8" x14ac:dyDescent="0.3">
      <c r="B743" s="66" t="s">
        <v>1772</v>
      </c>
      <c r="C743" s="66" t="s">
        <v>89</v>
      </c>
      <c r="D743" s="66" t="s">
        <v>1773</v>
      </c>
      <c r="E743" s="66"/>
      <c r="F743" s="156">
        <v>12000</v>
      </c>
      <c r="G743" s="66"/>
      <c r="H743" s="66" t="s">
        <v>847</v>
      </c>
    </row>
    <row r="744" spans="2:8" x14ac:dyDescent="0.3">
      <c r="B744" s="66" t="s">
        <v>1774</v>
      </c>
      <c r="C744" s="66" t="s">
        <v>89</v>
      </c>
      <c r="D744" s="66" t="s">
        <v>1775</v>
      </c>
      <c r="E744" s="66"/>
      <c r="F744" s="156">
        <v>4535</v>
      </c>
      <c r="G744" s="66"/>
      <c r="H744" s="66" t="s">
        <v>847</v>
      </c>
    </row>
    <row r="745" spans="2:8" x14ac:dyDescent="0.3">
      <c r="B745" s="66" t="s">
        <v>1886</v>
      </c>
      <c r="C745" s="66" t="s">
        <v>90</v>
      </c>
      <c r="D745" s="66" t="s">
        <v>1887</v>
      </c>
      <c r="E745" s="66"/>
      <c r="F745" s="156">
        <v>9555</v>
      </c>
      <c r="G745" s="66"/>
      <c r="H745" s="66" t="s">
        <v>847</v>
      </c>
    </row>
    <row r="746" spans="2:8" x14ac:dyDescent="0.3">
      <c r="B746" s="66" t="s">
        <v>1790</v>
      </c>
      <c r="C746" s="66" t="s">
        <v>90</v>
      </c>
      <c r="D746" s="66" t="s">
        <v>1888</v>
      </c>
      <c r="E746" s="66"/>
      <c r="F746" s="156">
        <v>8028</v>
      </c>
      <c r="G746" s="66"/>
      <c r="H746" s="66" t="s">
        <v>847</v>
      </c>
    </row>
    <row r="747" spans="2:8" x14ac:dyDescent="0.3">
      <c r="B747" s="66" t="s">
        <v>1889</v>
      </c>
      <c r="C747" s="66" t="s">
        <v>90</v>
      </c>
      <c r="D747" s="66" t="s">
        <v>1890</v>
      </c>
      <c r="E747" s="66"/>
      <c r="F747" s="156">
        <v>9630</v>
      </c>
      <c r="G747" s="66"/>
      <c r="H747" s="66" t="s">
        <v>847</v>
      </c>
    </row>
    <row r="748" spans="2:8" x14ac:dyDescent="0.3">
      <c r="B748" s="66" t="s">
        <v>1891</v>
      </c>
      <c r="C748" s="66" t="s">
        <v>90</v>
      </c>
      <c r="D748" s="66" t="s">
        <v>1892</v>
      </c>
      <c r="E748" s="66"/>
      <c r="F748" s="156">
        <v>5241</v>
      </c>
      <c r="G748" s="66"/>
      <c r="H748" s="66" t="s">
        <v>847</v>
      </c>
    </row>
    <row r="749" spans="2:8" x14ac:dyDescent="0.3">
      <c r="B749" s="66" t="s">
        <v>1893</v>
      </c>
      <c r="C749" s="66" t="s">
        <v>90</v>
      </c>
      <c r="D749" s="66" t="s">
        <v>1894</v>
      </c>
      <c r="E749" s="66"/>
      <c r="F749" s="156">
        <v>10706</v>
      </c>
      <c r="G749" s="66"/>
      <c r="H749" s="66" t="s">
        <v>847</v>
      </c>
    </row>
    <row r="750" spans="2:8" x14ac:dyDescent="0.3">
      <c r="B750" s="66" t="s">
        <v>1895</v>
      </c>
      <c r="C750" s="66" t="s">
        <v>90</v>
      </c>
      <c r="D750" s="66" t="s">
        <v>1896</v>
      </c>
      <c r="E750" s="66"/>
      <c r="F750" s="156">
        <v>11419</v>
      </c>
      <c r="G750" s="66"/>
      <c r="H750" s="66" t="s">
        <v>847</v>
      </c>
    </row>
    <row r="751" spans="2:8" x14ac:dyDescent="0.3">
      <c r="B751" s="66" t="s">
        <v>1897</v>
      </c>
      <c r="C751" s="66" t="s">
        <v>90</v>
      </c>
      <c r="D751" s="66" t="s">
        <v>1898</v>
      </c>
      <c r="E751" s="66"/>
      <c r="F751" s="156">
        <v>4500</v>
      </c>
      <c r="G751" s="66"/>
      <c r="H751" s="66" t="s">
        <v>847</v>
      </c>
    </row>
    <row r="752" spans="2:8" x14ac:dyDescent="0.3">
      <c r="B752" s="66" t="s">
        <v>1899</v>
      </c>
      <c r="C752" s="66" t="s">
        <v>90</v>
      </c>
      <c r="D752" s="66" t="s">
        <v>1900</v>
      </c>
      <c r="E752" s="66"/>
      <c r="F752" s="156">
        <v>20000</v>
      </c>
      <c r="G752" s="66"/>
      <c r="H752" s="66" t="s">
        <v>847</v>
      </c>
    </row>
    <row r="753" spans="2:8" x14ac:dyDescent="0.3">
      <c r="B753" s="66" t="s">
        <v>1816</v>
      </c>
      <c r="C753" s="66" t="s">
        <v>90</v>
      </c>
      <c r="D753" s="66" t="s">
        <v>1901</v>
      </c>
      <c r="E753" s="66"/>
      <c r="F753" s="156">
        <v>2400</v>
      </c>
      <c r="G753" s="66"/>
      <c r="H753" s="66" t="s">
        <v>847</v>
      </c>
    </row>
    <row r="754" spans="2:8" x14ac:dyDescent="0.3">
      <c r="B754" s="66" t="s">
        <v>1902</v>
      </c>
      <c r="C754" s="66" t="s">
        <v>90</v>
      </c>
      <c r="D754" s="66" t="s">
        <v>1903</v>
      </c>
      <c r="E754" s="66"/>
      <c r="F754" s="156">
        <v>7142</v>
      </c>
      <c r="G754" s="66"/>
      <c r="H754" s="66" t="s">
        <v>847</v>
      </c>
    </row>
    <row r="755" spans="2:8" x14ac:dyDescent="0.3">
      <c r="B755" s="66" t="s">
        <v>1904</v>
      </c>
      <c r="C755" s="66" t="s">
        <v>90</v>
      </c>
      <c r="D755" s="66" t="s">
        <v>1905</v>
      </c>
      <c r="E755" s="66"/>
      <c r="F755" s="156">
        <v>12000</v>
      </c>
      <c r="G755" s="66"/>
      <c r="H755" s="66" t="s">
        <v>847</v>
      </c>
    </row>
    <row r="756" spans="2:8" x14ac:dyDescent="0.3">
      <c r="B756" s="66" t="s">
        <v>1906</v>
      </c>
      <c r="C756" s="66" t="s">
        <v>90</v>
      </c>
      <c r="D756" s="66" t="s">
        <v>1907</v>
      </c>
      <c r="E756" s="66"/>
      <c r="F756" s="156">
        <v>10233</v>
      </c>
      <c r="G756" s="66"/>
      <c r="H756" s="66" t="s">
        <v>847</v>
      </c>
    </row>
    <row r="757" spans="2:8" x14ac:dyDescent="0.3">
      <c r="B757" s="66" t="s">
        <v>1908</v>
      </c>
      <c r="C757" s="66" t="s">
        <v>90</v>
      </c>
      <c r="D757" s="66" t="s">
        <v>1909</v>
      </c>
      <c r="E757" s="66"/>
      <c r="F757" s="156">
        <v>6000</v>
      </c>
      <c r="G757" s="66"/>
      <c r="H757" s="66" t="s">
        <v>847</v>
      </c>
    </row>
    <row r="758" spans="2:8" x14ac:dyDescent="0.3">
      <c r="B758" s="66" t="s">
        <v>3471</v>
      </c>
      <c r="C758" s="66" t="s">
        <v>91</v>
      </c>
      <c r="D758" s="66" t="s">
        <v>3472</v>
      </c>
      <c r="E758" s="66"/>
      <c r="F758" s="156">
        <v>20000</v>
      </c>
      <c r="G758" s="66"/>
      <c r="H758" s="66" t="s">
        <v>847</v>
      </c>
    </row>
    <row r="759" spans="2:8" x14ac:dyDescent="0.3">
      <c r="B759" s="66" t="s">
        <v>2110</v>
      </c>
      <c r="C759" s="66" t="s">
        <v>92</v>
      </c>
      <c r="D759" s="66" t="s">
        <v>2111</v>
      </c>
      <c r="E759" s="66"/>
      <c r="F759" s="156">
        <v>14139</v>
      </c>
      <c r="G759" s="66"/>
      <c r="H759" s="66" t="s">
        <v>847</v>
      </c>
    </row>
    <row r="760" spans="2:8" x14ac:dyDescent="0.3">
      <c r="B760" s="66" t="s">
        <v>1999</v>
      </c>
      <c r="C760" s="66" t="s">
        <v>92</v>
      </c>
      <c r="D760" s="66" t="s">
        <v>2112</v>
      </c>
      <c r="E760" s="66"/>
      <c r="F760" s="156">
        <v>5084</v>
      </c>
      <c r="G760" s="66"/>
      <c r="H760" s="66" t="s">
        <v>847</v>
      </c>
    </row>
    <row r="761" spans="2:8" x14ac:dyDescent="0.3">
      <c r="B761" s="66" t="s">
        <v>2113</v>
      </c>
      <c r="C761" s="66" t="s">
        <v>92</v>
      </c>
      <c r="D761" s="66" t="s">
        <v>2114</v>
      </c>
      <c r="E761" s="66"/>
      <c r="F761" s="156">
        <v>2987.1</v>
      </c>
      <c r="G761" s="66"/>
      <c r="H761" s="66" t="s">
        <v>847</v>
      </c>
    </row>
    <row r="762" spans="2:8" x14ac:dyDescent="0.3">
      <c r="B762" s="66" t="s">
        <v>2115</v>
      </c>
      <c r="C762" s="66" t="s">
        <v>92</v>
      </c>
      <c r="D762" s="66" t="s">
        <v>2116</v>
      </c>
      <c r="E762" s="66"/>
      <c r="F762" s="156">
        <v>6659</v>
      </c>
      <c r="G762" s="66"/>
      <c r="H762" s="66" t="s">
        <v>847</v>
      </c>
    </row>
    <row r="763" spans="2:8" x14ac:dyDescent="0.3">
      <c r="B763" s="66" t="s">
        <v>2117</v>
      </c>
      <c r="C763" s="66" t="s">
        <v>92</v>
      </c>
      <c r="D763" s="66" t="s">
        <v>2118</v>
      </c>
      <c r="E763" s="66"/>
      <c r="F763" s="156">
        <v>5945.9</v>
      </c>
      <c r="G763" s="66"/>
      <c r="H763" s="66" t="s">
        <v>847</v>
      </c>
    </row>
    <row r="764" spans="2:8" x14ac:dyDescent="0.3">
      <c r="B764" s="66" t="s">
        <v>1914</v>
      </c>
      <c r="C764" s="66" t="s">
        <v>92</v>
      </c>
      <c r="D764" s="66" t="s">
        <v>2119</v>
      </c>
      <c r="E764" s="66"/>
      <c r="F764" s="156">
        <v>8400</v>
      </c>
      <c r="G764" s="66"/>
      <c r="H764" s="66" t="s">
        <v>847</v>
      </c>
    </row>
    <row r="765" spans="2:8" x14ac:dyDescent="0.3">
      <c r="B765" s="66" t="s">
        <v>2149</v>
      </c>
      <c r="C765" s="66" t="s">
        <v>92</v>
      </c>
      <c r="D765" s="66" t="s">
        <v>2150</v>
      </c>
      <c r="E765" s="66"/>
      <c r="F765" s="156">
        <v>3000</v>
      </c>
      <c r="G765" s="66"/>
      <c r="H765" s="66" t="s">
        <v>847</v>
      </c>
    </row>
    <row r="766" spans="2:8" x14ac:dyDescent="0.3">
      <c r="B766" s="66" t="s">
        <v>2151</v>
      </c>
      <c r="C766" s="66" t="s">
        <v>92</v>
      </c>
      <c r="D766" s="66" t="s">
        <v>2152</v>
      </c>
      <c r="E766" s="66"/>
      <c r="F766" s="156">
        <v>6000</v>
      </c>
      <c r="G766" s="66"/>
      <c r="H766" s="66" t="s">
        <v>847</v>
      </c>
    </row>
    <row r="767" spans="2:8" x14ac:dyDescent="0.3">
      <c r="B767" s="66" t="s">
        <v>2153</v>
      </c>
      <c r="C767" s="66" t="s">
        <v>92</v>
      </c>
      <c r="D767" s="66" t="s">
        <v>2154</v>
      </c>
      <c r="E767" s="66"/>
      <c r="F767" s="156">
        <v>6946</v>
      </c>
      <c r="G767" s="66"/>
      <c r="H767" s="66" t="s">
        <v>847</v>
      </c>
    </row>
    <row r="768" spans="2:8" x14ac:dyDescent="0.3">
      <c r="B768" s="66" t="s">
        <v>2017</v>
      </c>
      <c r="C768" s="66" t="s">
        <v>92</v>
      </c>
      <c r="D768" s="66" t="s">
        <v>2155</v>
      </c>
      <c r="E768" s="66"/>
      <c r="F768" s="156">
        <v>4300</v>
      </c>
      <c r="G768" s="66"/>
      <c r="H768" s="66" t="s">
        <v>847</v>
      </c>
    </row>
    <row r="769" spans="2:8" x14ac:dyDescent="0.3">
      <c r="B769" s="66" t="s">
        <v>2156</v>
      </c>
      <c r="C769" s="66" t="s">
        <v>92</v>
      </c>
      <c r="D769" s="66" t="s">
        <v>2157</v>
      </c>
      <c r="E769" s="66"/>
      <c r="F769" s="156">
        <v>2450</v>
      </c>
      <c r="G769" s="66"/>
      <c r="H769" s="66" t="s">
        <v>847</v>
      </c>
    </row>
    <row r="770" spans="2:8" x14ac:dyDescent="0.3">
      <c r="B770" s="66" t="s">
        <v>2158</v>
      </c>
      <c r="C770" s="66" t="s">
        <v>92</v>
      </c>
      <c r="D770" s="66" t="s">
        <v>2159</v>
      </c>
      <c r="E770" s="66"/>
      <c r="F770" s="156">
        <v>3900</v>
      </c>
      <c r="G770" s="66"/>
      <c r="H770" s="66" t="s">
        <v>847</v>
      </c>
    </row>
    <row r="771" spans="2:8" x14ac:dyDescent="0.3">
      <c r="B771" s="66" t="s">
        <v>2160</v>
      </c>
      <c r="C771" s="66" t="s">
        <v>92</v>
      </c>
      <c r="D771" s="66" t="s">
        <v>2161</v>
      </c>
      <c r="E771" s="66"/>
      <c r="F771" s="156">
        <v>4500</v>
      </c>
      <c r="G771" s="66"/>
      <c r="H771" s="66" t="s">
        <v>847</v>
      </c>
    </row>
    <row r="772" spans="2:8" x14ac:dyDescent="0.3">
      <c r="B772" s="66" t="s">
        <v>1910</v>
      </c>
      <c r="C772" s="66" t="s">
        <v>92</v>
      </c>
      <c r="D772" s="66" t="s">
        <v>2162</v>
      </c>
      <c r="E772" s="66"/>
      <c r="F772" s="156">
        <v>12000</v>
      </c>
      <c r="G772" s="66"/>
      <c r="H772" s="66" t="s">
        <v>847</v>
      </c>
    </row>
    <row r="773" spans="2:8" x14ac:dyDescent="0.3">
      <c r="B773" s="66" t="s">
        <v>2196</v>
      </c>
      <c r="C773" s="66" t="s">
        <v>93</v>
      </c>
      <c r="D773" s="66" t="s">
        <v>2249</v>
      </c>
      <c r="E773" s="66"/>
      <c r="F773" s="156">
        <v>5613</v>
      </c>
      <c r="G773" s="66"/>
      <c r="H773" s="66" t="s">
        <v>847</v>
      </c>
    </row>
    <row r="774" spans="2:8" x14ac:dyDescent="0.3">
      <c r="B774" s="66" t="s">
        <v>2250</v>
      </c>
      <c r="C774" s="66" t="s">
        <v>93</v>
      </c>
      <c r="D774" s="66" t="s">
        <v>2251</v>
      </c>
      <c r="E774" s="66"/>
      <c r="F774" s="156">
        <v>5000</v>
      </c>
      <c r="G774" s="66"/>
      <c r="H774" s="66" t="s">
        <v>847</v>
      </c>
    </row>
    <row r="775" spans="2:8" x14ac:dyDescent="0.3">
      <c r="B775" s="66" t="s">
        <v>2252</v>
      </c>
      <c r="C775" s="66" t="s">
        <v>93</v>
      </c>
      <c r="D775" s="66" t="s">
        <v>2253</v>
      </c>
      <c r="E775" s="66"/>
      <c r="F775" s="156">
        <v>3780</v>
      </c>
      <c r="G775" s="66"/>
      <c r="H775" s="66" t="s">
        <v>847</v>
      </c>
    </row>
    <row r="776" spans="2:8" x14ac:dyDescent="0.3">
      <c r="B776" s="66" t="s">
        <v>2254</v>
      </c>
      <c r="C776" s="66" t="s">
        <v>93</v>
      </c>
      <c r="D776" s="66" t="s">
        <v>2255</v>
      </c>
      <c r="E776" s="66"/>
      <c r="F776" s="156">
        <v>2530</v>
      </c>
      <c r="G776" s="66"/>
      <c r="H776" s="66" t="s">
        <v>847</v>
      </c>
    </row>
    <row r="777" spans="2:8" x14ac:dyDescent="0.3">
      <c r="B777" s="66" t="s">
        <v>2256</v>
      </c>
      <c r="C777" s="66" t="s">
        <v>93</v>
      </c>
      <c r="D777" s="66" t="s">
        <v>2257</v>
      </c>
      <c r="E777" s="66"/>
      <c r="F777" s="156">
        <v>3622</v>
      </c>
      <c r="G777" s="66"/>
      <c r="H777" s="66" t="s">
        <v>847</v>
      </c>
    </row>
    <row r="778" spans="2:8" x14ac:dyDescent="0.3">
      <c r="B778" s="66" t="s">
        <v>2163</v>
      </c>
      <c r="C778" s="66" t="s">
        <v>93</v>
      </c>
      <c r="D778" s="66" t="s">
        <v>2258</v>
      </c>
      <c r="E778" s="66"/>
      <c r="F778" s="156">
        <v>5060</v>
      </c>
      <c r="G778" s="66"/>
      <c r="H778" s="66" t="s">
        <v>847</v>
      </c>
    </row>
    <row r="779" spans="2:8" x14ac:dyDescent="0.3">
      <c r="B779" s="66" t="s">
        <v>2259</v>
      </c>
      <c r="C779" s="66" t="s">
        <v>93</v>
      </c>
      <c r="D779" s="66" t="s">
        <v>2260</v>
      </c>
      <c r="E779" s="66"/>
      <c r="F779" s="156">
        <v>8000</v>
      </c>
      <c r="G779" s="66"/>
      <c r="H779" s="66" t="s">
        <v>847</v>
      </c>
    </row>
    <row r="780" spans="2:8" x14ac:dyDescent="0.3">
      <c r="B780" s="66" t="s">
        <v>2261</v>
      </c>
      <c r="C780" s="66" t="s">
        <v>93</v>
      </c>
      <c r="D780" s="66" t="s">
        <v>2262</v>
      </c>
      <c r="E780" s="66"/>
      <c r="F780" s="156">
        <v>2400</v>
      </c>
      <c r="G780" s="66"/>
      <c r="H780" s="66" t="s">
        <v>847</v>
      </c>
    </row>
    <row r="781" spans="2:8" x14ac:dyDescent="0.3">
      <c r="B781" s="66" t="s">
        <v>2241</v>
      </c>
      <c r="C781" s="66" t="s">
        <v>93</v>
      </c>
      <c r="D781" s="66" t="s">
        <v>2263</v>
      </c>
      <c r="E781" s="66"/>
      <c r="F781" s="156">
        <v>5893</v>
      </c>
      <c r="G781" s="66"/>
      <c r="H781" s="66" t="s">
        <v>847</v>
      </c>
    </row>
    <row r="782" spans="2:8" x14ac:dyDescent="0.3">
      <c r="B782" s="66" t="s">
        <v>2264</v>
      </c>
      <c r="C782" s="66" t="s">
        <v>93</v>
      </c>
      <c r="D782" s="66" t="s">
        <v>2265</v>
      </c>
      <c r="E782" s="66"/>
      <c r="F782" s="156">
        <v>5000</v>
      </c>
      <c r="G782" s="66"/>
      <c r="H782" s="66" t="s">
        <v>847</v>
      </c>
    </row>
    <row r="783" spans="2:8" x14ac:dyDescent="0.3">
      <c r="B783" s="66" t="s">
        <v>2266</v>
      </c>
      <c r="C783" s="66" t="s">
        <v>93</v>
      </c>
      <c r="D783" s="66" t="s">
        <v>2267</v>
      </c>
      <c r="E783" s="66"/>
      <c r="F783" s="156">
        <v>5000</v>
      </c>
      <c r="G783" s="66"/>
      <c r="H783" s="66" t="s">
        <v>847</v>
      </c>
    </row>
    <row r="784" spans="2:8" x14ac:dyDescent="0.3">
      <c r="B784" s="66" t="s">
        <v>2268</v>
      </c>
      <c r="C784" s="66" t="s">
        <v>93</v>
      </c>
      <c r="D784" s="66" t="s">
        <v>2269</v>
      </c>
      <c r="E784" s="66"/>
      <c r="F784" s="156">
        <v>2625</v>
      </c>
      <c r="G784" s="66"/>
      <c r="H784" s="66" t="s">
        <v>847</v>
      </c>
    </row>
    <row r="785" spans="2:8" x14ac:dyDescent="0.3">
      <c r="B785" s="66" t="s">
        <v>2245</v>
      </c>
      <c r="C785" s="66" t="s">
        <v>93</v>
      </c>
      <c r="D785" s="66" t="s">
        <v>2270</v>
      </c>
      <c r="E785" s="66"/>
      <c r="F785" s="156">
        <v>2000</v>
      </c>
      <c r="G785" s="66"/>
      <c r="H785" s="66" t="s">
        <v>847</v>
      </c>
    </row>
    <row r="786" spans="2:8" x14ac:dyDescent="0.3">
      <c r="B786" s="66" t="s">
        <v>2339</v>
      </c>
      <c r="C786" s="66" t="s">
        <v>11</v>
      </c>
      <c r="D786" s="66" t="s">
        <v>2340</v>
      </c>
      <c r="E786" s="66"/>
      <c r="F786" s="156">
        <v>3350</v>
      </c>
      <c r="G786" s="66"/>
      <c r="H786" s="66" t="s">
        <v>847</v>
      </c>
    </row>
    <row r="787" spans="2:8" x14ac:dyDescent="0.3">
      <c r="B787" s="66" t="s">
        <v>2339</v>
      </c>
      <c r="C787" s="66" t="s">
        <v>11</v>
      </c>
      <c r="D787" s="66" t="s">
        <v>2341</v>
      </c>
      <c r="E787" s="66"/>
      <c r="F787" s="156">
        <v>4113</v>
      </c>
      <c r="G787" s="66"/>
      <c r="H787" s="66" t="s">
        <v>847</v>
      </c>
    </row>
    <row r="788" spans="2:8" x14ac:dyDescent="0.3">
      <c r="B788" s="66" t="s">
        <v>2315</v>
      </c>
      <c r="C788" s="66" t="s">
        <v>11</v>
      </c>
      <c r="D788" s="66" t="s">
        <v>2342</v>
      </c>
      <c r="E788" s="66"/>
      <c r="F788" s="156">
        <v>18800</v>
      </c>
      <c r="G788" s="66"/>
      <c r="H788" s="66" t="s">
        <v>847</v>
      </c>
    </row>
    <row r="789" spans="2:8" x14ac:dyDescent="0.3">
      <c r="B789" s="66" t="s">
        <v>2343</v>
      </c>
      <c r="C789" s="66" t="s">
        <v>11</v>
      </c>
      <c r="D789" s="66" t="s">
        <v>2344</v>
      </c>
      <c r="E789" s="66"/>
      <c r="F789" s="156">
        <v>3616</v>
      </c>
      <c r="G789" s="66"/>
      <c r="H789" s="66" t="s">
        <v>847</v>
      </c>
    </row>
    <row r="790" spans="2:8" x14ac:dyDescent="0.3">
      <c r="B790" s="66" t="s">
        <v>2345</v>
      </c>
      <c r="C790" s="66" t="s">
        <v>11</v>
      </c>
      <c r="D790" s="66" t="s">
        <v>2346</v>
      </c>
      <c r="E790" s="66"/>
      <c r="F790" s="156">
        <v>13771</v>
      </c>
      <c r="G790" s="66"/>
      <c r="H790" s="66" t="s">
        <v>847</v>
      </c>
    </row>
    <row r="791" spans="2:8" x14ac:dyDescent="0.3">
      <c r="B791" s="66" t="s">
        <v>2347</v>
      </c>
      <c r="C791" s="66" t="s">
        <v>11</v>
      </c>
      <c r="D791" s="66" t="s">
        <v>2348</v>
      </c>
      <c r="E791" s="66"/>
      <c r="F791" s="156">
        <v>18790</v>
      </c>
      <c r="G791" s="66"/>
      <c r="H791" s="66" t="s">
        <v>847</v>
      </c>
    </row>
    <row r="792" spans="2:8" x14ac:dyDescent="0.3">
      <c r="B792" s="66" t="s">
        <v>2349</v>
      </c>
      <c r="C792" s="66" t="s">
        <v>11</v>
      </c>
      <c r="D792" s="66" t="s">
        <v>2350</v>
      </c>
      <c r="E792" s="66"/>
      <c r="F792" s="156">
        <v>5172</v>
      </c>
      <c r="G792" s="66"/>
      <c r="H792" s="66" t="s">
        <v>847</v>
      </c>
    </row>
    <row r="793" spans="2:8" x14ac:dyDescent="0.3">
      <c r="B793" s="66" t="s">
        <v>2349</v>
      </c>
      <c r="C793" s="66" t="s">
        <v>11</v>
      </c>
      <c r="D793" s="66" t="s">
        <v>2351</v>
      </c>
      <c r="E793" s="66"/>
      <c r="F793" s="156">
        <v>2000</v>
      </c>
      <c r="G793" s="66"/>
      <c r="H793" s="66" t="s">
        <v>847</v>
      </c>
    </row>
    <row r="794" spans="2:8" x14ac:dyDescent="0.3">
      <c r="B794" s="66" t="s">
        <v>2352</v>
      </c>
      <c r="C794" s="66" t="s">
        <v>11</v>
      </c>
      <c r="D794" s="66" t="s">
        <v>2353</v>
      </c>
      <c r="E794" s="66"/>
      <c r="F794" s="156">
        <v>4450</v>
      </c>
      <c r="G794" s="66"/>
      <c r="H794" s="66" t="s">
        <v>847</v>
      </c>
    </row>
    <row r="795" spans="2:8" x14ac:dyDescent="0.3">
      <c r="B795" s="66" t="s">
        <v>2354</v>
      </c>
      <c r="C795" s="66" t="s">
        <v>11</v>
      </c>
      <c r="D795" s="66" t="s">
        <v>2355</v>
      </c>
      <c r="E795" s="66"/>
      <c r="F795" s="156">
        <v>18865</v>
      </c>
      <c r="G795" s="66"/>
      <c r="H795" s="66" t="s">
        <v>847</v>
      </c>
    </row>
    <row r="796" spans="2:8" x14ac:dyDescent="0.3">
      <c r="B796" s="66" t="s">
        <v>2356</v>
      </c>
      <c r="C796" s="66" t="s">
        <v>11</v>
      </c>
      <c r="D796" s="66" t="s">
        <v>2357</v>
      </c>
      <c r="E796" s="66"/>
      <c r="F796" s="156">
        <v>6174</v>
      </c>
      <c r="G796" s="66"/>
      <c r="H796" s="66" t="s">
        <v>847</v>
      </c>
    </row>
    <row r="797" spans="2:8" x14ac:dyDescent="0.3">
      <c r="B797" s="66" t="s">
        <v>2303</v>
      </c>
      <c r="C797" s="66" t="s">
        <v>11</v>
      </c>
      <c r="D797" s="66" t="s">
        <v>2358</v>
      </c>
      <c r="E797" s="66"/>
      <c r="F797" s="156">
        <v>4340</v>
      </c>
      <c r="G797" s="66"/>
      <c r="H797" s="66" t="s">
        <v>847</v>
      </c>
    </row>
    <row r="798" spans="2:8" x14ac:dyDescent="0.3">
      <c r="B798" s="66" t="s">
        <v>2386</v>
      </c>
      <c r="C798" s="66" t="s">
        <v>95</v>
      </c>
      <c r="D798" s="66" t="s">
        <v>2387</v>
      </c>
      <c r="E798" s="66"/>
      <c r="F798" s="156">
        <v>10000</v>
      </c>
      <c r="G798" s="66"/>
      <c r="H798" s="66" t="s">
        <v>847</v>
      </c>
    </row>
    <row r="799" spans="2:8" x14ac:dyDescent="0.3">
      <c r="B799" s="66" t="s">
        <v>2388</v>
      </c>
      <c r="C799" s="66" t="s">
        <v>95</v>
      </c>
      <c r="D799" s="66" t="s">
        <v>2389</v>
      </c>
      <c r="E799" s="66"/>
      <c r="F799" s="156">
        <v>4400</v>
      </c>
      <c r="G799" s="66"/>
      <c r="H799" s="66" t="s">
        <v>847</v>
      </c>
    </row>
    <row r="800" spans="2:8" x14ac:dyDescent="0.3">
      <c r="B800" s="66" t="s">
        <v>2390</v>
      </c>
      <c r="C800" s="66" t="s">
        <v>95</v>
      </c>
      <c r="D800" s="66" t="s">
        <v>2391</v>
      </c>
      <c r="E800" s="66"/>
      <c r="F800" s="156">
        <v>12000</v>
      </c>
      <c r="G800" s="66"/>
      <c r="H800" s="66" t="s">
        <v>847</v>
      </c>
    </row>
    <row r="801" spans="2:8" x14ac:dyDescent="0.3">
      <c r="B801" s="66" t="s">
        <v>2392</v>
      </c>
      <c r="C801" s="66" t="s">
        <v>95</v>
      </c>
      <c r="D801" s="66" t="s">
        <v>2393</v>
      </c>
      <c r="E801" s="66"/>
      <c r="F801" s="156">
        <v>5000</v>
      </c>
      <c r="G801" s="66"/>
      <c r="H801" s="66" t="s">
        <v>847</v>
      </c>
    </row>
    <row r="802" spans="2:8" x14ac:dyDescent="0.3">
      <c r="B802" s="66" t="s">
        <v>2394</v>
      </c>
      <c r="C802" s="66" t="s">
        <v>95</v>
      </c>
      <c r="D802" s="66" t="s">
        <v>2395</v>
      </c>
      <c r="E802" s="66"/>
      <c r="F802" s="156">
        <v>5446</v>
      </c>
      <c r="G802" s="66"/>
      <c r="H802" s="66" t="s">
        <v>847</v>
      </c>
    </row>
    <row r="803" spans="2:8" x14ac:dyDescent="0.3">
      <c r="B803" s="66" t="s">
        <v>2568</v>
      </c>
      <c r="C803" s="66" t="s">
        <v>15</v>
      </c>
      <c r="D803" s="66" t="s">
        <v>2569</v>
      </c>
      <c r="E803" s="66"/>
      <c r="F803" s="156">
        <v>5000</v>
      </c>
      <c r="G803" s="66"/>
      <c r="H803" s="66" t="s">
        <v>847</v>
      </c>
    </row>
    <row r="804" spans="2:8" x14ac:dyDescent="0.3">
      <c r="B804" s="66" t="s">
        <v>2570</v>
      </c>
      <c r="C804" s="66" t="s">
        <v>15</v>
      </c>
      <c r="D804" s="66" t="s">
        <v>2571</v>
      </c>
      <c r="E804" s="66"/>
      <c r="F804" s="156">
        <v>10200</v>
      </c>
      <c r="G804" s="66"/>
      <c r="H804" s="66" t="s">
        <v>847</v>
      </c>
    </row>
    <row r="805" spans="2:8" x14ac:dyDescent="0.3">
      <c r="B805" s="66" t="s">
        <v>2572</v>
      </c>
      <c r="C805" s="66" t="s">
        <v>15</v>
      </c>
      <c r="D805" s="66" t="s">
        <v>2573</v>
      </c>
      <c r="E805" s="66"/>
      <c r="F805" s="156">
        <v>13000</v>
      </c>
      <c r="G805" s="66"/>
      <c r="H805" s="66" t="s">
        <v>847</v>
      </c>
    </row>
    <row r="806" spans="2:8" x14ac:dyDescent="0.3">
      <c r="B806" s="66" t="s">
        <v>2522</v>
      </c>
      <c r="C806" s="66" t="s">
        <v>96</v>
      </c>
      <c r="D806" s="66" t="s">
        <v>2523</v>
      </c>
      <c r="E806" s="66"/>
      <c r="F806" s="156">
        <v>6800</v>
      </c>
      <c r="G806" s="66"/>
      <c r="H806" s="66" t="s">
        <v>847</v>
      </c>
    </row>
    <row r="807" spans="2:8" x14ac:dyDescent="0.3">
      <c r="B807" s="66" t="s">
        <v>2447</v>
      </c>
      <c r="C807" s="66" t="s">
        <v>96</v>
      </c>
      <c r="D807" s="66" t="s">
        <v>2524</v>
      </c>
      <c r="E807" s="66"/>
      <c r="F807" s="156">
        <v>3680</v>
      </c>
      <c r="G807" s="66"/>
      <c r="H807" s="66" t="s">
        <v>847</v>
      </c>
    </row>
    <row r="808" spans="2:8" x14ac:dyDescent="0.3">
      <c r="B808" s="66" t="s">
        <v>2525</v>
      </c>
      <c r="C808" s="66" t="s">
        <v>96</v>
      </c>
      <c r="D808" s="66" t="s">
        <v>2526</v>
      </c>
      <c r="E808" s="66"/>
      <c r="F808" s="156">
        <v>3836</v>
      </c>
      <c r="G808" s="66"/>
      <c r="H808" s="66" t="s">
        <v>847</v>
      </c>
    </row>
    <row r="809" spans="2:8" x14ac:dyDescent="0.3">
      <c r="B809" s="66" t="s">
        <v>2527</v>
      </c>
      <c r="C809" s="66" t="s">
        <v>96</v>
      </c>
      <c r="D809" s="66" t="s">
        <v>2528</v>
      </c>
      <c r="E809" s="66"/>
      <c r="F809" s="156">
        <v>14455</v>
      </c>
      <c r="G809" s="66"/>
      <c r="H809" s="66" t="s">
        <v>847</v>
      </c>
    </row>
    <row r="810" spans="2:8" x14ac:dyDescent="0.3">
      <c r="B810" s="66" t="s">
        <v>2529</v>
      </c>
      <c r="C810" s="66" t="s">
        <v>96</v>
      </c>
      <c r="D810" s="66" t="s">
        <v>2530</v>
      </c>
      <c r="E810" s="66"/>
      <c r="F810" s="156">
        <v>15090</v>
      </c>
      <c r="G810" s="66"/>
      <c r="H810" s="66" t="s">
        <v>847</v>
      </c>
    </row>
    <row r="811" spans="2:8" x14ac:dyDescent="0.3">
      <c r="B811" s="66" t="s">
        <v>2531</v>
      </c>
      <c r="C811" s="66" t="s">
        <v>96</v>
      </c>
      <c r="D811" s="66" t="s">
        <v>2532</v>
      </c>
      <c r="E811" s="66"/>
      <c r="F811" s="156">
        <v>3000</v>
      </c>
      <c r="G811" s="66"/>
      <c r="H811" s="66" t="s">
        <v>847</v>
      </c>
    </row>
    <row r="812" spans="2:8" x14ac:dyDescent="0.3">
      <c r="B812" s="66" t="s">
        <v>2533</v>
      </c>
      <c r="C812" s="66" t="s">
        <v>96</v>
      </c>
      <c r="D812" s="66" t="s">
        <v>2534</v>
      </c>
      <c r="E812" s="66"/>
      <c r="F812" s="156">
        <v>4000</v>
      </c>
      <c r="G812" s="66"/>
      <c r="H812" s="66" t="s">
        <v>847</v>
      </c>
    </row>
    <row r="813" spans="2:8" x14ac:dyDescent="0.3">
      <c r="B813" s="66" t="s">
        <v>2535</v>
      </c>
      <c r="C813" s="66" t="s">
        <v>96</v>
      </c>
      <c r="D813" s="66" t="s">
        <v>2536</v>
      </c>
      <c r="E813" s="66"/>
      <c r="F813" s="156">
        <v>7500</v>
      </c>
      <c r="G813" s="66"/>
      <c r="H813" s="66" t="s">
        <v>847</v>
      </c>
    </row>
    <row r="814" spans="2:8" x14ac:dyDescent="0.3">
      <c r="B814" s="66" t="s">
        <v>2537</v>
      </c>
      <c r="C814" s="66" t="s">
        <v>96</v>
      </c>
      <c r="D814" s="66" t="s">
        <v>2538</v>
      </c>
      <c r="E814" s="66"/>
      <c r="F814" s="156">
        <v>3721.13</v>
      </c>
      <c r="G814" s="66"/>
      <c r="H814" s="66" t="s">
        <v>847</v>
      </c>
    </row>
    <row r="815" spans="2:8" x14ac:dyDescent="0.3">
      <c r="B815" s="66" t="s">
        <v>2539</v>
      </c>
      <c r="C815" s="66" t="s">
        <v>96</v>
      </c>
      <c r="D815" s="66" t="s">
        <v>2540</v>
      </c>
      <c r="E815" s="66"/>
      <c r="F815" s="156">
        <v>2937</v>
      </c>
      <c r="G815" s="66"/>
      <c r="H815" s="66" t="s">
        <v>847</v>
      </c>
    </row>
    <row r="816" spans="2:8" x14ac:dyDescent="0.3">
      <c r="B816" s="66" t="s">
        <v>2541</v>
      </c>
      <c r="C816" s="66" t="s">
        <v>96</v>
      </c>
      <c r="D816" s="66" t="s">
        <v>2542</v>
      </c>
      <c r="E816" s="66"/>
      <c r="F816" s="156">
        <v>2400</v>
      </c>
      <c r="G816" s="66"/>
      <c r="H816" s="66" t="s">
        <v>847</v>
      </c>
    </row>
    <row r="817" spans="2:8" x14ac:dyDescent="0.3">
      <c r="B817" s="66" t="s">
        <v>2543</v>
      </c>
      <c r="C817" s="66" t="s">
        <v>96</v>
      </c>
      <c r="D817" s="66" t="s">
        <v>2544</v>
      </c>
      <c r="E817" s="66"/>
      <c r="F817" s="156">
        <v>2000</v>
      </c>
      <c r="G817" s="66"/>
      <c r="H817" s="66" t="s">
        <v>847</v>
      </c>
    </row>
    <row r="818" spans="2:8" x14ac:dyDescent="0.3">
      <c r="B818" s="66" t="s">
        <v>2545</v>
      </c>
      <c r="C818" s="66" t="s">
        <v>96</v>
      </c>
      <c r="D818" s="66" t="s">
        <v>2546</v>
      </c>
      <c r="E818" s="66"/>
      <c r="F818" s="156">
        <v>3000</v>
      </c>
      <c r="G818" s="66"/>
      <c r="H818" s="66" t="s">
        <v>847</v>
      </c>
    </row>
    <row r="819" spans="2:8" x14ac:dyDescent="0.3">
      <c r="B819" s="66" t="s">
        <v>2547</v>
      </c>
      <c r="C819" s="66" t="s">
        <v>96</v>
      </c>
      <c r="D819" s="66" t="s">
        <v>2548</v>
      </c>
      <c r="E819" s="66"/>
      <c r="F819" s="156">
        <v>10000</v>
      </c>
      <c r="G819" s="66"/>
      <c r="H819" s="66" t="s">
        <v>847</v>
      </c>
    </row>
    <row r="820" spans="2:8" x14ac:dyDescent="0.3">
      <c r="B820" s="66" t="s">
        <v>2549</v>
      </c>
      <c r="C820" s="66" t="s">
        <v>96</v>
      </c>
      <c r="D820" s="66" t="s">
        <v>2550</v>
      </c>
      <c r="E820" s="66"/>
      <c r="F820" s="156">
        <v>6640</v>
      </c>
      <c r="G820" s="66"/>
      <c r="H820" s="66" t="s">
        <v>847</v>
      </c>
    </row>
    <row r="821" spans="2:8" x14ac:dyDescent="0.3">
      <c r="B821" s="66" t="s">
        <v>2551</v>
      </c>
      <c r="C821" s="66" t="s">
        <v>96</v>
      </c>
      <c r="D821" s="66" t="s">
        <v>2552</v>
      </c>
      <c r="E821" s="66"/>
      <c r="F821" s="156">
        <v>2585.87</v>
      </c>
      <c r="G821" s="66"/>
      <c r="H821" s="66" t="s">
        <v>847</v>
      </c>
    </row>
    <row r="822" spans="2:8" x14ac:dyDescent="0.3">
      <c r="B822" s="66" t="s">
        <v>2553</v>
      </c>
      <c r="C822" s="66" t="s">
        <v>96</v>
      </c>
      <c r="D822" s="66" t="s">
        <v>2554</v>
      </c>
      <c r="E822" s="66"/>
      <c r="F822" s="156">
        <v>2216</v>
      </c>
      <c r="G822" s="66"/>
      <c r="H822" s="66" t="s">
        <v>847</v>
      </c>
    </row>
    <row r="823" spans="2:8" x14ac:dyDescent="0.3">
      <c r="B823" s="66" t="s">
        <v>2555</v>
      </c>
      <c r="C823" s="66" t="s">
        <v>96</v>
      </c>
      <c r="D823" s="66" t="s">
        <v>2556</v>
      </c>
      <c r="E823" s="66"/>
      <c r="F823" s="156">
        <v>5250</v>
      </c>
      <c r="G823" s="66"/>
      <c r="H823" s="66" t="s">
        <v>847</v>
      </c>
    </row>
    <row r="824" spans="2:8" x14ac:dyDescent="0.3">
      <c r="B824" s="66" t="s">
        <v>2555</v>
      </c>
      <c r="C824" s="66" t="s">
        <v>96</v>
      </c>
      <c r="D824" s="66" t="s">
        <v>2557</v>
      </c>
      <c r="E824" s="66"/>
      <c r="F824" s="156">
        <v>7600</v>
      </c>
      <c r="G824" s="66"/>
      <c r="H824" s="66" t="s">
        <v>847</v>
      </c>
    </row>
    <row r="825" spans="2:8" x14ac:dyDescent="0.3">
      <c r="B825" s="66" t="s">
        <v>2558</v>
      </c>
      <c r="C825" s="66" t="s">
        <v>96</v>
      </c>
      <c r="D825" s="66" t="s">
        <v>2559</v>
      </c>
      <c r="E825" s="66"/>
      <c r="F825" s="156">
        <v>11925</v>
      </c>
      <c r="G825" s="66"/>
      <c r="H825" s="66" t="s">
        <v>847</v>
      </c>
    </row>
    <row r="826" spans="2:8" x14ac:dyDescent="0.3">
      <c r="B826" s="66" t="s">
        <v>2560</v>
      </c>
      <c r="C826" s="66" t="s">
        <v>96</v>
      </c>
      <c r="D826" s="66" t="s">
        <v>2561</v>
      </c>
      <c r="E826" s="66"/>
      <c r="F826" s="156">
        <v>9040</v>
      </c>
      <c r="G826" s="66"/>
      <c r="H826" s="66" t="s">
        <v>847</v>
      </c>
    </row>
    <row r="827" spans="2:8" x14ac:dyDescent="0.3">
      <c r="B827" s="66" t="s">
        <v>2562</v>
      </c>
      <c r="C827" s="66" t="s">
        <v>96</v>
      </c>
      <c r="D827" s="66" t="s">
        <v>2563</v>
      </c>
      <c r="E827" s="66"/>
      <c r="F827" s="156">
        <v>3045</v>
      </c>
      <c r="G827" s="66"/>
      <c r="H827" s="66" t="s">
        <v>847</v>
      </c>
    </row>
    <row r="828" spans="2:8" x14ac:dyDescent="0.3">
      <c r="B828" s="66" t="s">
        <v>2564</v>
      </c>
      <c r="C828" s="66" t="s">
        <v>96</v>
      </c>
      <c r="D828" s="66" t="s">
        <v>2565</v>
      </c>
      <c r="E828" s="66"/>
      <c r="F828" s="156">
        <v>4540</v>
      </c>
      <c r="G828" s="66"/>
      <c r="H828" s="66" t="s">
        <v>847</v>
      </c>
    </row>
    <row r="829" spans="2:8" x14ac:dyDescent="0.3">
      <c r="B829" s="66" t="s">
        <v>2566</v>
      </c>
      <c r="C829" s="66" t="s">
        <v>96</v>
      </c>
      <c r="D829" s="66" t="s">
        <v>2567</v>
      </c>
      <c r="E829" s="66"/>
      <c r="F829" s="156">
        <v>8600</v>
      </c>
      <c r="G829" s="66"/>
      <c r="H829" s="66" t="s">
        <v>847</v>
      </c>
    </row>
    <row r="830" spans="2:8" x14ac:dyDescent="0.3">
      <c r="B830" s="66" t="s">
        <v>2637</v>
      </c>
      <c r="C830" s="66" t="s">
        <v>97</v>
      </c>
      <c r="D830" s="66" t="s">
        <v>2638</v>
      </c>
      <c r="E830" s="66"/>
      <c r="F830" s="156">
        <v>5860</v>
      </c>
      <c r="G830" s="66"/>
      <c r="H830" s="66" t="s">
        <v>847</v>
      </c>
    </row>
    <row r="831" spans="2:8" x14ac:dyDescent="0.3">
      <c r="B831" s="66" t="s">
        <v>2639</v>
      </c>
      <c r="C831" s="66" t="s">
        <v>97</v>
      </c>
      <c r="D831" s="66" t="s">
        <v>2640</v>
      </c>
      <c r="E831" s="66"/>
      <c r="F831" s="156">
        <v>8571</v>
      </c>
      <c r="G831" s="66"/>
      <c r="H831" s="66" t="s">
        <v>847</v>
      </c>
    </row>
    <row r="832" spans="2:8" x14ac:dyDescent="0.3">
      <c r="B832" s="66" t="s">
        <v>2641</v>
      </c>
      <c r="C832" s="66" t="s">
        <v>97</v>
      </c>
      <c r="D832" s="66" t="s">
        <v>2642</v>
      </c>
      <c r="E832" s="66"/>
      <c r="F832" s="156">
        <v>3115</v>
      </c>
      <c r="G832" s="66"/>
      <c r="H832" s="66" t="s">
        <v>847</v>
      </c>
    </row>
    <row r="833" spans="2:8" x14ac:dyDescent="0.3">
      <c r="B833" s="66" t="s">
        <v>2643</v>
      </c>
      <c r="C833" s="66" t="s">
        <v>97</v>
      </c>
      <c r="D833" s="66" t="s">
        <v>2644</v>
      </c>
      <c r="E833" s="66"/>
      <c r="F833" s="156">
        <v>9450</v>
      </c>
      <c r="G833" s="66"/>
      <c r="H833" s="66" t="s">
        <v>847</v>
      </c>
    </row>
    <row r="834" spans="2:8" x14ac:dyDescent="0.3">
      <c r="B834" s="66" t="s">
        <v>2645</v>
      </c>
      <c r="C834" s="66" t="s">
        <v>97</v>
      </c>
      <c r="D834" s="66" t="s">
        <v>2646</v>
      </c>
      <c r="E834" s="66"/>
      <c r="F834" s="156">
        <v>2173</v>
      </c>
      <c r="G834" s="66"/>
      <c r="H834" s="66" t="s">
        <v>847</v>
      </c>
    </row>
    <row r="835" spans="2:8" x14ac:dyDescent="0.3">
      <c r="B835" s="66" t="s">
        <v>2647</v>
      </c>
      <c r="C835" s="66" t="s">
        <v>97</v>
      </c>
      <c r="D835" s="66" t="s">
        <v>2648</v>
      </c>
      <c r="E835" s="66"/>
      <c r="F835" s="156">
        <v>12574</v>
      </c>
      <c r="G835" s="66"/>
      <c r="H835" s="66" t="s">
        <v>847</v>
      </c>
    </row>
    <row r="836" spans="2:8" x14ac:dyDescent="0.3">
      <c r="B836" s="66" t="s">
        <v>2649</v>
      </c>
      <c r="C836" s="66" t="s">
        <v>97</v>
      </c>
      <c r="D836" s="66" t="s">
        <v>2650</v>
      </c>
      <c r="E836" s="66"/>
      <c r="F836" s="156">
        <v>5000</v>
      </c>
      <c r="G836" s="66"/>
      <c r="H836" s="66" t="s">
        <v>847</v>
      </c>
    </row>
    <row r="837" spans="2:8" x14ac:dyDescent="0.3">
      <c r="B837" s="66" t="s">
        <v>2649</v>
      </c>
      <c r="C837" s="66" t="s">
        <v>97</v>
      </c>
      <c r="D837" s="66" t="s">
        <v>2651</v>
      </c>
      <c r="E837" s="66"/>
      <c r="F837" s="156">
        <v>5420</v>
      </c>
      <c r="G837" s="66"/>
      <c r="H837" s="66" t="s">
        <v>847</v>
      </c>
    </row>
    <row r="838" spans="2:8" x14ac:dyDescent="0.3">
      <c r="B838" s="66" t="s">
        <v>2652</v>
      </c>
      <c r="C838" s="66" t="s">
        <v>97</v>
      </c>
      <c r="D838" s="66" t="s">
        <v>2653</v>
      </c>
      <c r="E838" s="66"/>
      <c r="F838" s="156">
        <v>3650</v>
      </c>
      <c r="G838" s="66"/>
      <c r="H838" s="66" t="s">
        <v>847</v>
      </c>
    </row>
    <row r="839" spans="2:8" x14ac:dyDescent="0.3">
      <c r="B839" s="66" t="s">
        <v>2654</v>
      </c>
      <c r="C839" s="66" t="s">
        <v>97</v>
      </c>
      <c r="D839" s="66" t="s">
        <v>2655</v>
      </c>
      <c r="E839" s="66"/>
      <c r="F839" s="156">
        <v>11584</v>
      </c>
      <c r="G839" s="66"/>
      <c r="H839" s="66" t="s">
        <v>847</v>
      </c>
    </row>
    <row r="840" spans="2:8" x14ac:dyDescent="0.3">
      <c r="B840" s="66" t="s">
        <v>2577</v>
      </c>
      <c r="C840" s="66" t="s">
        <v>97</v>
      </c>
      <c r="D840" s="66" t="s">
        <v>2656</v>
      </c>
      <c r="E840" s="66"/>
      <c r="F840" s="156">
        <v>7787</v>
      </c>
      <c r="G840" s="66"/>
      <c r="H840" s="66" t="s">
        <v>847</v>
      </c>
    </row>
    <row r="841" spans="2:8" x14ac:dyDescent="0.3">
      <c r="B841" s="66" t="s">
        <v>2695</v>
      </c>
      <c r="C841" s="66" t="s">
        <v>98</v>
      </c>
      <c r="D841" s="66" t="s">
        <v>2738</v>
      </c>
      <c r="E841" s="66"/>
      <c r="F841" s="156">
        <v>6214</v>
      </c>
      <c r="G841" s="66"/>
      <c r="H841" s="66" t="s">
        <v>847</v>
      </c>
    </row>
    <row r="842" spans="2:8" x14ac:dyDescent="0.3">
      <c r="B842" s="66" t="s">
        <v>2739</v>
      </c>
      <c r="C842" s="66" t="s">
        <v>98</v>
      </c>
      <c r="D842" s="66" t="s">
        <v>2740</v>
      </c>
      <c r="E842" s="66"/>
      <c r="F842" s="156">
        <v>5000</v>
      </c>
      <c r="G842" s="66"/>
      <c r="H842" s="66" t="s">
        <v>847</v>
      </c>
    </row>
    <row r="843" spans="2:8" x14ac:dyDescent="0.3">
      <c r="B843" s="66" t="s">
        <v>2741</v>
      </c>
      <c r="C843" s="66" t="s">
        <v>98</v>
      </c>
      <c r="D843" s="66" t="s">
        <v>2742</v>
      </c>
      <c r="E843" s="66"/>
      <c r="F843" s="156">
        <v>15065</v>
      </c>
      <c r="G843" s="66"/>
      <c r="H843" s="66" t="s">
        <v>847</v>
      </c>
    </row>
    <row r="844" spans="2:8" x14ac:dyDescent="0.3">
      <c r="B844" s="66" t="s">
        <v>2743</v>
      </c>
      <c r="C844" s="66" t="s">
        <v>98</v>
      </c>
      <c r="D844" s="66" t="s">
        <v>2744</v>
      </c>
      <c r="E844" s="66"/>
      <c r="F844" s="156">
        <v>6056</v>
      </c>
      <c r="G844" s="66"/>
      <c r="H844" s="66" t="s">
        <v>847</v>
      </c>
    </row>
    <row r="845" spans="2:8" x14ac:dyDescent="0.3">
      <c r="B845" s="66" t="s">
        <v>2745</v>
      </c>
      <c r="C845" s="66" t="s">
        <v>98</v>
      </c>
      <c r="D845" s="66" t="s">
        <v>2746</v>
      </c>
      <c r="E845" s="66"/>
      <c r="F845" s="156">
        <v>12163</v>
      </c>
      <c r="G845" s="66"/>
      <c r="H845" s="66" t="s">
        <v>847</v>
      </c>
    </row>
    <row r="846" spans="2:8" x14ac:dyDescent="0.3">
      <c r="B846" s="66" t="s">
        <v>2745</v>
      </c>
      <c r="C846" s="66" t="s">
        <v>98</v>
      </c>
      <c r="D846" s="66" t="s">
        <v>2747</v>
      </c>
      <c r="E846" s="66"/>
      <c r="F846" s="156">
        <v>7837</v>
      </c>
      <c r="G846" s="66"/>
      <c r="H846" s="66" t="s">
        <v>847</v>
      </c>
    </row>
    <row r="847" spans="2:8" x14ac:dyDescent="0.3">
      <c r="B847" s="66" t="s">
        <v>2748</v>
      </c>
      <c r="C847" s="66" t="s">
        <v>98</v>
      </c>
      <c r="D847" s="66" t="s">
        <v>2749</v>
      </c>
      <c r="E847" s="66"/>
      <c r="F847" s="156">
        <v>7750</v>
      </c>
      <c r="G847" s="66"/>
      <c r="H847" s="66" t="s">
        <v>847</v>
      </c>
    </row>
    <row r="848" spans="2:8" x14ac:dyDescent="0.3">
      <c r="B848" s="66" t="s">
        <v>2750</v>
      </c>
      <c r="C848" s="66" t="s">
        <v>98</v>
      </c>
      <c r="D848" s="66" t="s">
        <v>2751</v>
      </c>
      <c r="E848" s="66"/>
      <c r="F848" s="156">
        <v>16194</v>
      </c>
      <c r="G848" s="66"/>
      <c r="H848" s="66" t="s">
        <v>847</v>
      </c>
    </row>
    <row r="849" spans="2:8" x14ac:dyDescent="0.3">
      <c r="B849" s="66" t="s">
        <v>2752</v>
      </c>
      <c r="C849" s="66" t="s">
        <v>98</v>
      </c>
      <c r="D849" s="66" t="s">
        <v>2753</v>
      </c>
      <c r="E849" s="66"/>
      <c r="F849" s="156">
        <v>12647</v>
      </c>
      <c r="G849" s="66"/>
      <c r="H849" s="66" t="s">
        <v>847</v>
      </c>
    </row>
    <row r="850" spans="2:8" x14ac:dyDescent="0.3">
      <c r="B850" s="66" t="s">
        <v>2754</v>
      </c>
      <c r="C850" s="66" t="s">
        <v>98</v>
      </c>
      <c r="D850" s="66" t="s">
        <v>2755</v>
      </c>
      <c r="E850" s="66"/>
      <c r="F850" s="156">
        <v>2000</v>
      </c>
      <c r="G850" s="66"/>
      <c r="H850" s="66" t="s">
        <v>847</v>
      </c>
    </row>
    <row r="851" spans="2:8" x14ac:dyDescent="0.3">
      <c r="B851" s="66" t="s">
        <v>2657</v>
      </c>
      <c r="C851" s="66" t="s">
        <v>98</v>
      </c>
      <c r="D851" s="66" t="s">
        <v>2756</v>
      </c>
      <c r="E851" s="66"/>
      <c r="F851" s="156">
        <v>20000</v>
      </c>
      <c r="G851" s="66"/>
      <c r="H851" s="66" t="s">
        <v>847</v>
      </c>
    </row>
    <row r="852" spans="2:8" x14ac:dyDescent="0.3">
      <c r="B852" s="66" t="s">
        <v>2757</v>
      </c>
      <c r="C852" s="66" t="s">
        <v>98</v>
      </c>
      <c r="D852" s="66" t="s">
        <v>2758</v>
      </c>
      <c r="E852" s="66"/>
      <c r="F852" s="156">
        <v>4813</v>
      </c>
      <c r="G852" s="66"/>
      <c r="H852" s="66" t="s">
        <v>847</v>
      </c>
    </row>
    <row r="853" spans="2:8" x14ac:dyDescent="0.3">
      <c r="B853" s="66" t="s">
        <v>2759</v>
      </c>
      <c r="C853" s="66" t="s">
        <v>98</v>
      </c>
      <c r="D853" s="66" t="s">
        <v>2760</v>
      </c>
      <c r="E853" s="66"/>
      <c r="F853" s="156">
        <v>5575</v>
      </c>
      <c r="G853" s="66"/>
      <c r="H853" s="66" t="s">
        <v>847</v>
      </c>
    </row>
    <row r="854" spans="2:8" x14ac:dyDescent="0.3">
      <c r="B854" s="66" t="s">
        <v>2761</v>
      </c>
      <c r="C854" s="66" t="s">
        <v>98</v>
      </c>
      <c r="D854" s="66" t="s">
        <v>2762</v>
      </c>
      <c r="E854" s="66"/>
      <c r="F854" s="156">
        <v>3850</v>
      </c>
      <c r="G854" s="66"/>
      <c r="H854" s="66" t="s">
        <v>847</v>
      </c>
    </row>
    <row r="855" spans="2:8" x14ac:dyDescent="0.3">
      <c r="B855" s="66" t="s">
        <v>2826</v>
      </c>
      <c r="C855" s="66" t="s">
        <v>99</v>
      </c>
      <c r="D855" s="66" t="s">
        <v>2827</v>
      </c>
      <c r="E855" s="66"/>
      <c r="F855" s="156">
        <v>2900</v>
      </c>
      <c r="G855" s="66"/>
      <c r="H855" s="66" t="s">
        <v>847</v>
      </c>
    </row>
    <row r="856" spans="2:8" x14ac:dyDescent="0.3">
      <c r="B856" s="66" t="s">
        <v>2828</v>
      </c>
      <c r="C856" s="66" t="s">
        <v>99</v>
      </c>
      <c r="D856" s="66" t="s">
        <v>2829</v>
      </c>
      <c r="E856" s="66"/>
      <c r="F856" s="156">
        <v>3500</v>
      </c>
      <c r="G856" s="66"/>
      <c r="H856" s="66" t="s">
        <v>847</v>
      </c>
    </row>
    <row r="857" spans="2:8" x14ac:dyDescent="0.3">
      <c r="B857" s="66" t="s">
        <v>2830</v>
      </c>
      <c r="C857" s="66" t="s">
        <v>99</v>
      </c>
      <c r="D857" s="66" t="s">
        <v>2831</v>
      </c>
      <c r="E857" s="66"/>
      <c r="F857" s="156">
        <v>9710</v>
      </c>
      <c r="G857" s="66"/>
      <c r="H857" s="66" t="s">
        <v>847</v>
      </c>
    </row>
    <row r="858" spans="2:8" x14ac:dyDescent="0.3">
      <c r="B858" s="66" t="s">
        <v>2832</v>
      </c>
      <c r="C858" s="66" t="s">
        <v>99</v>
      </c>
      <c r="D858" s="66" t="s">
        <v>2833</v>
      </c>
      <c r="E858" s="66"/>
      <c r="F858" s="156">
        <v>6500</v>
      </c>
      <c r="G858" s="66"/>
      <c r="H858" s="66" t="s">
        <v>847</v>
      </c>
    </row>
    <row r="859" spans="2:8" x14ac:dyDescent="0.3">
      <c r="B859" s="66" t="s">
        <v>2832</v>
      </c>
      <c r="C859" s="66" t="s">
        <v>99</v>
      </c>
      <c r="D859" s="66" t="s">
        <v>2834</v>
      </c>
      <c r="E859" s="66"/>
      <c r="F859" s="156">
        <v>7000</v>
      </c>
      <c r="G859" s="66"/>
      <c r="H859" s="66" t="s">
        <v>847</v>
      </c>
    </row>
    <row r="860" spans="2:8" x14ac:dyDescent="0.3">
      <c r="B860" s="66" t="s">
        <v>2835</v>
      </c>
      <c r="C860" s="66" t="s">
        <v>99</v>
      </c>
      <c r="D860" s="66" t="s">
        <v>2836</v>
      </c>
      <c r="E860" s="66"/>
      <c r="F860" s="156">
        <v>10025</v>
      </c>
      <c r="G860" s="66"/>
      <c r="H860" s="66" t="s">
        <v>847</v>
      </c>
    </row>
    <row r="861" spans="2:8" x14ac:dyDescent="0.3">
      <c r="B861" s="66" t="s">
        <v>2837</v>
      </c>
      <c r="C861" s="66" t="s">
        <v>99</v>
      </c>
      <c r="D861" s="66" t="s">
        <v>2838</v>
      </c>
      <c r="E861" s="66"/>
      <c r="F861" s="156">
        <v>11660</v>
      </c>
      <c r="G861" s="66"/>
      <c r="H861" s="66" t="s">
        <v>847</v>
      </c>
    </row>
    <row r="862" spans="2:8" x14ac:dyDescent="0.3">
      <c r="B862" s="66" t="s">
        <v>2839</v>
      </c>
      <c r="C862" s="66" t="s">
        <v>99</v>
      </c>
      <c r="D862" s="66" t="s">
        <v>2840</v>
      </c>
      <c r="E862" s="66"/>
      <c r="F862" s="156">
        <v>5000</v>
      </c>
      <c r="G862" s="66"/>
      <c r="H862" s="66" t="s">
        <v>847</v>
      </c>
    </row>
    <row r="863" spans="2:8" x14ac:dyDescent="0.3">
      <c r="B863" s="66" t="s">
        <v>2841</v>
      </c>
      <c r="C863" s="66" t="s">
        <v>99</v>
      </c>
      <c r="D863" s="66" t="s">
        <v>2842</v>
      </c>
      <c r="E863" s="66"/>
      <c r="F863" s="156">
        <v>7349</v>
      </c>
      <c r="G863" s="66"/>
      <c r="H863" s="66" t="s">
        <v>847</v>
      </c>
    </row>
    <row r="864" spans="2:8" x14ac:dyDescent="0.3">
      <c r="B864" s="66" t="s">
        <v>2843</v>
      </c>
      <c r="C864" s="66" t="s">
        <v>99</v>
      </c>
      <c r="D864" s="66" t="s">
        <v>2844</v>
      </c>
      <c r="E864" s="66"/>
      <c r="F864" s="156">
        <v>4000</v>
      </c>
      <c r="G864" s="66"/>
      <c r="H864" s="66" t="s">
        <v>847</v>
      </c>
    </row>
    <row r="865" spans="2:8" x14ac:dyDescent="0.3">
      <c r="B865" s="66" t="s">
        <v>2845</v>
      </c>
      <c r="C865" s="66" t="s">
        <v>99</v>
      </c>
      <c r="D865" s="66" t="s">
        <v>2846</v>
      </c>
      <c r="E865" s="66"/>
      <c r="F865" s="156">
        <v>2700</v>
      </c>
      <c r="G865" s="66"/>
      <c r="H865" s="66" t="s">
        <v>847</v>
      </c>
    </row>
    <row r="866" spans="2:8" x14ac:dyDescent="0.3">
      <c r="B866" s="66" t="s">
        <v>2847</v>
      </c>
      <c r="C866" s="66" t="s">
        <v>99</v>
      </c>
      <c r="D866" s="66" t="s">
        <v>2848</v>
      </c>
      <c r="E866" s="66"/>
      <c r="F866" s="156">
        <v>3900</v>
      </c>
      <c r="G866" s="66"/>
      <c r="H866" s="66" t="s">
        <v>847</v>
      </c>
    </row>
    <row r="867" spans="2:8" x14ac:dyDescent="0.3">
      <c r="B867" s="66" t="s">
        <v>2847</v>
      </c>
      <c r="C867" s="66" t="s">
        <v>99</v>
      </c>
      <c r="D867" s="66" t="s">
        <v>2849</v>
      </c>
      <c r="E867" s="66"/>
      <c r="F867" s="156">
        <v>2100</v>
      </c>
      <c r="G867" s="66"/>
      <c r="H867" s="66" t="s">
        <v>847</v>
      </c>
    </row>
    <row r="868" spans="2:8" x14ac:dyDescent="0.3">
      <c r="B868" s="66" t="s">
        <v>2857</v>
      </c>
      <c r="C868" s="66" t="s">
        <v>100</v>
      </c>
      <c r="D868" s="66" t="s">
        <v>2915</v>
      </c>
      <c r="E868" s="66"/>
      <c r="F868" s="156">
        <v>8000</v>
      </c>
      <c r="G868" s="66"/>
      <c r="H868" s="66" t="s">
        <v>847</v>
      </c>
    </row>
    <row r="869" spans="2:8" x14ac:dyDescent="0.3">
      <c r="B869" s="66" t="s">
        <v>2916</v>
      </c>
      <c r="C869" s="66" t="s">
        <v>100</v>
      </c>
      <c r="D869" s="66" t="s">
        <v>2917</v>
      </c>
      <c r="E869" s="66"/>
      <c r="F869" s="156">
        <v>4109</v>
      </c>
      <c r="G869" s="66"/>
      <c r="H869" s="66" t="s">
        <v>847</v>
      </c>
    </row>
    <row r="870" spans="2:8" x14ac:dyDescent="0.3">
      <c r="B870" s="66" t="s">
        <v>2918</v>
      </c>
      <c r="C870" s="66" t="s">
        <v>100</v>
      </c>
      <c r="D870" s="66" t="s">
        <v>2919</v>
      </c>
      <c r="E870" s="66"/>
      <c r="F870" s="156">
        <v>5000</v>
      </c>
      <c r="G870" s="66"/>
      <c r="H870" s="66" t="s">
        <v>847</v>
      </c>
    </row>
    <row r="871" spans="2:8" x14ac:dyDescent="0.3">
      <c r="B871" s="66" t="s">
        <v>2920</v>
      </c>
      <c r="C871" s="66" t="s">
        <v>100</v>
      </c>
      <c r="D871" s="66" t="s">
        <v>2921</v>
      </c>
      <c r="E871" s="66"/>
      <c r="F871" s="156">
        <v>9500</v>
      </c>
      <c r="G871" s="66"/>
      <c r="H871" s="66" t="s">
        <v>847</v>
      </c>
    </row>
    <row r="872" spans="2:8" x14ac:dyDescent="0.3">
      <c r="B872" s="66" t="s">
        <v>2922</v>
      </c>
      <c r="C872" s="66" t="s">
        <v>100</v>
      </c>
      <c r="D872" s="66" t="s">
        <v>2923</v>
      </c>
      <c r="E872" s="66"/>
      <c r="F872" s="156">
        <v>10000</v>
      </c>
      <c r="G872" s="66"/>
      <c r="H872" s="66" t="s">
        <v>847</v>
      </c>
    </row>
    <row r="873" spans="2:8" x14ac:dyDescent="0.3">
      <c r="B873" s="66" t="s">
        <v>2924</v>
      </c>
      <c r="C873" s="66" t="s">
        <v>100</v>
      </c>
      <c r="D873" s="66" t="s">
        <v>2925</v>
      </c>
      <c r="E873" s="66"/>
      <c r="F873" s="156">
        <v>4550</v>
      </c>
      <c r="G873" s="66"/>
      <c r="H873" s="66" t="s">
        <v>847</v>
      </c>
    </row>
    <row r="874" spans="2:8" x14ac:dyDescent="0.3">
      <c r="B874" s="66" t="s">
        <v>2926</v>
      </c>
      <c r="C874" s="66" t="s">
        <v>100</v>
      </c>
      <c r="D874" s="66" t="s">
        <v>2927</v>
      </c>
      <c r="E874" s="66"/>
      <c r="F874" s="156">
        <v>9000</v>
      </c>
      <c r="G874" s="66"/>
      <c r="H874" s="66" t="s">
        <v>847</v>
      </c>
    </row>
    <row r="875" spans="2:8" x14ac:dyDescent="0.3">
      <c r="B875" s="66" t="s">
        <v>2928</v>
      </c>
      <c r="C875" s="66" t="s">
        <v>100</v>
      </c>
      <c r="D875" s="66" t="s">
        <v>2929</v>
      </c>
      <c r="E875" s="66"/>
      <c r="F875" s="156">
        <v>7000</v>
      </c>
      <c r="G875" s="66"/>
      <c r="H875" s="66" t="s">
        <v>847</v>
      </c>
    </row>
    <row r="876" spans="2:8" x14ac:dyDescent="0.3">
      <c r="B876" s="66" t="s">
        <v>2960</v>
      </c>
      <c r="C876" s="66" t="s">
        <v>101</v>
      </c>
      <c r="D876" s="66" t="s">
        <v>2961</v>
      </c>
      <c r="E876" s="66"/>
      <c r="F876" s="156">
        <v>8300.1</v>
      </c>
      <c r="G876" s="66"/>
      <c r="H876" s="66" t="s">
        <v>847</v>
      </c>
    </row>
    <row r="877" spans="2:8" x14ac:dyDescent="0.3">
      <c r="B877" s="66" t="s">
        <v>2962</v>
      </c>
      <c r="C877" s="66" t="s">
        <v>101</v>
      </c>
      <c r="D877" s="66" t="s">
        <v>2963</v>
      </c>
      <c r="E877" s="66"/>
      <c r="F877" s="156">
        <v>15750</v>
      </c>
      <c r="G877" s="66"/>
      <c r="H877" s="66" t="s">
        <v>847</v>
      </c>
    </row>
    <row r="878" spans="2:8" x14ac:dyDescent="0.3">
      <c r="B878" s="66" t="s">
        <v>2964</v>
      </c>
      <c r="C878" s="66" t="s">
        <v>101</v>
      </c>
      <c r="D878" s="66" t="s">
        <v>2935</v>
      </c>
      <c r="E878" s="66"/>
      <c r="F878" s="156">
        <v>6000</v>
      </c>
      <c r="G878" s="66"/>
      <c r="H878" s="66" t="s">
        <v>847</v>
      </c>
    </row>
    <row r="879" spans="2:8" x14ac:dyDescent="0.3">
      <c r="B879" s="66" t="s">
        <v>3129</v>
      </c>
      <c r="C879" s="66" t="s">
        <v>102</v>
      </c>
      <c r="D879" s="66" t="s">
        <v>3130</v>
      </c>
      <c r="E879" s="66"/>
      <c r="F879" s="156">
        <v>3664</v>
      </c>
      <c r="G879" s="66"/>
      <c r="H879" s="66" t="s">
        <v>847</v>
      </c>
    </row>
    <row r="880" spans="2:8" x14ac:dyDescent="0.3">
      <c r="B880" s="66" t="s">
        <v>2973</v>
      </c>
      <c r="C880" s="66" t="s">
        <v>102</v>
      </c>
      <c r="D880" s="66" t="s">
        <v>3131</v>
      </c>
      <c r="E880" s="66"/>
      <c r="F880" s="156">
        <v>15000</v>
      </c>
      <c r="G880" s="66"/>
      <c r="H880" s="66" t="s">
        <v>847</v>
      </c>
    </row>
    <row r="881" spans="2:8" x14ac:dyDescent="0.3">
      <c r="B881" s="66" t="s">
        <v>3132</v>
      </c>
      <c r="C881" s="66" t="s">
        <v>102</v>
      </c>
      <c r="D881" s="66" t="s">
        <v>3133</v>
      </c>
      <c r="E881" s="66"/>
      <c r="F881" s="156">
        <v>3781</v>
      </c>
      <c r="G881" s="66"/>
      <c r="H881" s="66" t="s">
        <v>847</v>
      </c>
    </row>
    <row r="882" spans="2:8" x14ac:dyDescent="0.3">
      <c r="B882" s="66" t="s">
        <v>2965</v>
      </c>
      <c r="C882" s="66" t="s">
        <v>102</v>
      </c>
      <c r="D882" s="66" t="s">
        <v>3134</v>
      </c>
      <c r="E882" s="66"/>
      <c r="F882" s="156">
        <v>16120</v>
      </c>
      <c r="G882" s="66"/>
      <c r="H882" s="66" t="s">
        <v>847</v>
      </c>
    </row>
    <row r="883" spans="2:8" x14ac:dyDescent="0.3">
      <c r="B883" s="66" t="s">
        <v>3135</v>
      </c>
      <c r="C883" s="66" t="s">
        <v>102</v>
      </c>
      <c r="D883" s="66" t="s">
        <v>3136</v>
      </c>
      <c r="E883" s="66"/>
      <c r="F883" s="156">
        <v>6500</v>
      </c>
      <c r="G883" s="66"/>
      <c r="H883" s="66" t="s">
        <v>847</v>
      </c>
    </row>
    <row r="884" spans="2:8" x14ac:dyDescent="0.3">
      <c r="B884" s="66" t="s">
        <v>3137</v>
      </c>
      <c r="C884" s="66" t="s">
        <v>102</v>
      </c>
      <c r="D884" s="66" t="s">
        <v>3138</v>
      </c>
      <c r="E884" s="66"/>
      <c r="F884" s="156">
        <v>3627</v>
      </c>
      <c r="G884" s="66"/>
      <c r="H884" s="66" t="s">
        <v>847</v>
      </c>
    </row>
    <row r="885" spans="2:8" x14ac:dyDescent="0.3">
      <c r="B885" s="66" t="s">
        <v>3139</v>
      </c>
      <c r="C885" s="66" t="s">
        <v>102</v>
      </c>
      <c r="D885" s="66" t="s">
        <v>3140</v>
      </c>
      <c r="E885" s="66"/>
      <c r="F885" s="156">
        <v>8020</v>
      </c>
      <c r="G885" s="66"/>
      <c r="H885" s="66" t="s">
        <v>847</v>
      </c>
    </row>
    <row r="886" spans="2:8" x14ac:dyDescent="0.3">
      <c r="B886" s="66" t="s">
        <v>3141</v>
      </c>
      <c r="C886" s="66" t="s">
        <v>102</v>
      </c>
      <c r="D886" s="66" t="s">
        <v>3142</v>
      </c>
      <c r="E886" s="66"/>
      <c r="F886" s="156">
        <v>20000</v>
      </c>
      <c r="G886" s="66"/>
      <c r="H886" s="66" t="s">
        <v>847</v>
      </c>
    </row>
    <row r="887" spans="2:8" x14ac:dyDescent="0.3">
      <c r="B887" s="66" t="s">
        <v>3064</v>
      </c>
      <c r="C887" s="66" t="s">
        <v>102</v>
      </c>
      <c r="D887" s="66" t="s">
        <v>3143</v>
      </c>
      <c r="E887" s="66"/>
      <c r="F887" s="156">
        <v>2080</v>
      </c>
      <c r="G887" s="66"/>
      <c r="H887" s="66" t="s">
        <v>847</v>
      </c>
    </row>
    <row r="888" spans="2:8" x14ac:dyDescent="0.3">
      <c r="B888" s="66" t="s">
        <v>3144</v>
      </c>
      <c r="C888" s="66" t="s">
        <v>102</v>
      </c>
      <c r="D888" s="66" t="s">
        <v>3145</v>
      </c>
      <c r="E888" s="66"/>
      <c r="F888" s="156">
        <v>4341</v>
      </c>
      <c r="G888" s="66"/>
      <c r="H888" s="66" t="s">
        <v>847</v>
      </c>
    </row>
    <row r="889" spans="2:8" x14ac:dyDescent="0.3">
      <c r="B889" s="66" t="s">
        <v>3024</v>
      </c>
      <c r="C889" s="66" t="s">
        <v>102</v>
      </c>
      <c r="D889" s="66" t="s">
        <v>3146</v>
      </c>
      <c r="E889" s="66"/>
      <c r="F889" s="156">
        <v>5059</v>
      </c>
      <c r="G889" s="66"/>
      <c r="H889" s="66" t="s">
        <v>847</v>
      </c>
    </row>
    <row r="890" spans="2:8" x14ac:dyDescent="0.3">
      <c r="B890" s="66" t="s">
        <v>3147</v>
      </c>
      <c r="C890" s="66" t="s">
        <v>102</v>
      </c>
      <c r="D890" s="66" t="s">
        <v>3148</v>
      </c>
      <c r="E890" s="66"/>
      <c r="F890" s="156">
        <v>2086</v>
      </c>
      <c r="G890" s="66"/>
      <c r="H890" s="66" t="s">
        <v>847</v>
      </c>
    </row>
    <row r="891" spans="2:8" x14ac:dyDescent="0.3">
      <c r="B891" s="66" t="s">
        <v>3149</v>
      </c>
      <c r="C891" s="66" t="s">
        <v>102</v>
      </c>
      <c r="D891" s="66" t="s">
        <v>3150</v>
      </c>
      <c r="E891" s="66"/>
      <c r="F891" s="156">
        <v>4250</v>
      </c>
      <c r="G891" s="66"/>
      <c r="H891" s="66" t="s">
        <v>847</v>
      </c>
    </row>
    <row r="892" spans="2:8" x14ac:dyDescent="0.3">
      <c r="B892" s="66" t="s">
        <v>3068</v>
      </c>
      <c r="C892" s="66" t="s">
        <v>102</v>
      </c>
      <c r="D892" s="66" t="s">
        <v>3151</v>
      </c>
      <c r="E892" s="66"/>
      <c r="F892" s="156">
        <v>2500</v>
      </c>
      <c r="G892" s="66"/>
      <c r="H892" s="66" t="s">
        <v>847</v>
      </c>
    </row>
    <row r="893" spans="2:8" x14ac:dyDescent="0.3">
      <c r="B893" s="66" t="s">
        <v>3152</v>
      </c>
      <c r="C893" s="66" t="s">
        <v>102</v>
      </c>
      <c r="D893" s="66" t="s">
        <v>3153</v>
      </c>
      <c r="E893" s="66"/>
      <c r="F893" s="156">
        <v>4116</v>
      </c>
      <c r="G893" s="66"/>
      <c r="H893" s="66" t="s">
        <v>847</v>
      </c>
    </row>
    <row r="894" spans="2:8" x14ac:dyDescent="0.3">
      <c r="B894" s="66" t="s">
        <v>3154</v>
      </c>
      <c r="C894" s="66" t="s">
        <v>102</v>
      </c>
      <c r="D894" s="66" t="s">
        <v>3155</v>
      </c>
      <c r="E894" s="66"/>
      <c r="F894" s="156">
        <v>6588</v>
      </c>
      <c r="G894" s="66"/>
      <c r="H894" s="66" t="s">
        <v>847</v>
      </c>
    </row>
    <row r="895" spans="2:8" x14ac:dyDescent="0.3">
      <c r="B895" s="66" t="s">
        <v>3156</v>
      </c>
      <c r="C895" s="66" t="s">
        <v>102</v>
      </c>
      <c r="D895" s="66" t="s">
        <v>3157</v>
      </c>
      <c r="E895" s="66"/>
      <c r="F895" s="156">
        <v>10460</v>
      </c>
      <c r="G895" s="66"/>
      <c r="H895" s="66" t="s">
        <v>847</v>
      </c>
    </row>
    <row r="896" spans="2:8" x14ac:dyDescent="0.3">
      <c r="B896" s="66" t="s">
        <v>3158</v>
      </c>
      <c r="C896" s="66" t="s">
        <v>102</v>
      </c>
      <c r="D896" s="66" t="s">
        <v>3159</v>
      </c>
      <c r="E896" s="66"/>
      <c r="F896" s="156">
        <v>20000</v>
      </c>
      <c r="G896" s="66"/>
      <c r="H896" s="66" t="s">
        <v>847</v>
      </c>
    </row>
    <row r="897" spans="2:8" x14ac:dyDescent="0.3">
      <c r="B897" s="66" t="s">
        <v>3268</v>
      </c>
      <c r="C897" s="66" t="s">
        <v>103</v>
      </c>
      <c r="D897" s="66" t="s">
        <v>3269</v>
      </c>
      <c r="E897" s="66"/>
      <c r="F897" s="156">
        <v>6785</v>
      </c>
      <c r="G897" s="66"/>
      <c r="H897" s="66" t="s">
        <v>847</v>
      </c>
    </row>
    <row r="898" spans="2:8" x14ac:dyDescent="0.3">
      <c r="B898" s="66" t="s">
        <v>3270</v>
      </c>
      <c r="C898" s="66" t="s">
        <v>103</v>
      </c>
      <c r="D898" s="66" t="s">
        <v>3271</v>
      </c>
      <c r="E898" s="66"/>
      <c r="F898" s="156">
        <v>9972.67</v>
      </c>
      <c r="G898" s="66"/>
      <c r="H898" s="66" t="s">
        <v>847</v>
      </c>
    </row>
    <row r="899" spans="2:8" x14ac:dyDescent="0.3">
      <c r="B899" s="66" t="s">
        <v>3246</v>
      </c>
      <c r="C899" s="66" t="s">
        <v>103</v>
      </c>
      <c r="D899" s="66" t="s">
        <v>3272</v>
      </c>
      <c r="E899" s="66"/>
      <c r="F899" s="156">
        <v>3500</v>
      </c>
      <c r="G899" s="66"/>
      <c r="H899" s="66" t="s">
        <v>847</v>
      </c>
    </row>
    <row r="900" spans="2:8" x14ac:dyDescent="0.3">
      <c r="B900" s="66" t="s">
        <v>3273</v>
      </c>
      <c r="C900" s="66" t="s">
        <v>103</v>
      </c>
      <c r="D900" s="66" t="s">
        <v>3274</v>
      </c>
      <c r="E900" s="66"/>
      <c r="F900" s="156">
        <v>20000</v>
      </c>
      <c r="G900" s="66"/>
      <c r="H900" s="66" t="s">
        <v>847</v>
      </c>
    </row>
    <row r="901" spans="2:8" x14ac:dyDescent="0.3">
      <c r="B901" s="66" t="s">
        <v>3275</v>
      </c>
      <c r="C901" s="66" t="s">
        <v>103</v>
      </c>
      <c r="D901" s="66" t="s">
        <v>3276</v>
      </c>
      <c r="E901" s="66"/>
      <c r="F901" s="156">
        <v>3055</v>
      </c>
      <c r="G901" s="66"/>
      <c r="H901" s="66" t="s">
        <v>847</v>
      </c>
    </row>
    <row r="902" spans="2:8" x14ac:dyDescent="0.3">
      <c r="B902" s="66" t="s">
        <v>3277</v>
      </c>
      <c r="C902" s="66" t="s">
        <v>103</v>
      </c>
      <c r="D902" s="66" t="s">
        <v>3278</v>
      </c>
      <c r="E902" s="66"/>
      <c r="F902" s="156">
        <v>20000</v>
      </c>
      <c r="G902" s="66"/>
      <c r="H902" s="66" t="s">
        <v>847</v>
      </c>
    </row>
    <row r="903" spans="2:8" x14ac:dyDescent="0.3">
      <c r="B903" s="66" t="s">
        <v>3279</v>
      </c>
      <c r="C903" s="66" t="s">
        <v>103</v>
      </c>
      <c r="D903" s="66" t="s">
        <v>3280</v>
      </c>
      <c r="E903" s="66"/>
      <c r="F903" s="156">
        <v>3667</v>
      </c>
      <c r="G903" s="66"/>
      <c r="H903" s="66" t="s">
        <v>847</v>
      </c>
    </row>
    <row r="904" spans="2:8" x14ac:dyDescent="0.3">
      <c r="B904" s="66" t="s">
        <v>3279</v>
      </c>
      <c r="C904" s="66" t="s">
        <v>103</v>
      </c>
      <c r="D904" s="66" t="s">
        <v>3281</v>
      </c>
      <c r="E904" s="66"/>
      <c r="F904" s="156">
        <v>11802</v>
      </c>
      <c r="G904" s="66"/>
      <c r="H904" s="66" t="s">
        <v>847</v>
      </c>
    </row>
    <row r="905" spans="2:8" x14ac:dyDescent="0.3">
      <c r="B905" s="66" t="s">
        <v>3282</v>
      </c>
      <c r="C905" s="66" t="s">
        <v>103</v>
      </c>
      <c r="D905" s="66" t="s">
        <v>3283</v>
      </c>
      <c r="E905" s="66"/>
      <c r="F905" s="156">
        <v>2000</v>
      </c>
      <c r="G905" s="66"/>
      <c r="H905" s="66" t="s">
        <v>847</v>
      </c>
    </row>
    <row r="906" spans="2:8" x14ac:dyDescent="0.3">
      <c r="B906" s="66" t="s">
        <v>3284</v>
      </c>
      <c r="C906" s="66" t="s">
        <v>103</v>
      </c>
      <c r="D906" s="66" t="s">
        <v>3285</v>
      </c>
      <c r="E906" s="66"/>
      <c r="F906" s="156">
        <v>4446</v>
      </c>
      <c r="G906" s="66"/>
      <c r="H906" s="66" t="s">
        <v>847</v>
      </c>
    </row>
    <row r="907" spans="2:8" x14ac:dyDescent="0.3">
      <c r="B907" s="66" t="s">
        <v>3286</v>
      </c>
      <c r="C907" s="66" t="s">
        <v>103</v>
      </c>
      <c r="D907" s="66" t="s">
        <v>3287</v>
      </c>
      <c r="E907" s="66"/>
      <c r="F907" s="156">
        <v>9564</v>
      </c>
      <c r="G907" s="66"/>
      <c r="H907" s="66" t="s">
        <v>847</v>
      </c>
    </row>
    <row r="908" spans="2:8" x14ac:dyDescent="0.3">
      <c r="B908" s="66" t="s">
        <v>3288</v>
      </c>
      <c r="C908" s="66" t="s">
        <v>103</v>
      </c>
      <c r="D908" s="66" t="s">
        <v>3289</v>
      </c>
      <c r="E908" s="66"/>
      <c r="F908" s="156">
        <v>19390</v>
      </c>
      <c r="G908" s="66"/>
      <c r="H908" s="66" t="s">
        <v>847</v>
      </c>
    </row>
    <row r="909" spans="2:8" x14ac:dyDescent="0.3">
      <c r="B909" s="66" t="s">
        <v>3290</v>
      </c>
      <c r="C909" s="66" t="s">
        <v>103</v>
      </c>
      <c r="D909" s="66" t="s">
        <v>3291</v>
      </c>
      <c r="E909" s="66"/>
      <c r="F909" s="156">
        <v>10600</v>
      </c>
      <c r="G909" s="66"/>
      <c r="H909" s="66" t="s">
        <v>847</v>
      </c>
    </row>
    <row r="910" spans="2:8" x14ac:dyDescent="0.3">
      <c r="B910" s="66" t="s">
        <v>2120</v>
      </c>
      <c r="C910" s="66" t="s">
        <v>104</v>
      </c>
      <c r="D910" s="66" t="s">
        <v>2121</v>
      </c>
      <c r="E910" s="66"/>
      <c r="F910" s="156">
        <v>15000</v>
      </c>
      <c r="G910" s="66"/>
      <c r="H910" s="66" t="s">
        <v>847</v>
      </c>
    </row>
    <row r="911" spans="2:8" x14ac:dyDescent="0.3">
      <c r="B911" s="66" t="s">
        <v>2067</v>
      </c>
      <c r="C911" s="66" t="s">
        <v>104</v>
      </c>
      <c r="D911" s="66" t="s">
        <v>2122</v>
      </c>
      <c r="E911" s="66"/>
      <c r="F911" s="156">
        <v>2500</v>
      </c>
      <c r="G911" s="66"/>
      <c r="H911" s="66" t="s">
        <v>847</v>
      </c>
    </row>
    <row r="912" spans="2:8" x14ac:dyDescent="0.3">
      <c r="B912" s="66" t="s">
        <v>2123</v>
      </c>
      <c r="C912" s="66" t="s">
        <v>104</v>
      </c>
      <c r="D912" s="66" t="s">
        <v>2124</v>
      </c>
      <c r="E912" s="66"/>
      <c r="F912" s="156">
        <v>4960</v>
      </c>
      <c r="G912" s="66"/>
      <c r="H912" s="66" t="s">
        <v>847</v>
      </c>
    </row>
    <row r="913" spans="2:8" x14ac:dyDescent="0.3">
      <c r="B913" s="66" t="s">
        <v>2125</v>
      </c>
      <c r="C913" s="66" t="s">
        <v>104</v>
      </c>
      <c r="D913" s="66" t="s">
        <v>2126</v>
      </c>
      <c r="E913" s="66"/>
      <c r="F913" s="156">
        <v>6225</v>
      </c>
      <c r="G913" s="66"/>
      <c r="H913" s="66" t="s">
        <v>847</v>
      </c>
    </row>
    <row r="914" spans="2:8" x14ac:dyDescent="0.3">
      <c r="B914" s="66" t="s">
        <v>2127</v>
      </c>
      <c r="C914" s="66" t="s">
        <v>104</v>
      </c>
      <c r="D914" s="66" t="s">
        <v>2128</v>
      </c>
      <c r="E914" s="66"/>
      <c r="F914" s="156">
        <v>9512</v>
      </c>
      <c r="G914" s="66"/>
      <c r="H914" s="66" t="s">
        <v>847</v>
      </c>
    </row>
    <row r="915" spans="2:8" x14ac:dyDescent="0.3">
      <c r="B915" s="66" t="s">
        <v>2129</v>
      </c>
      <c r="C915" s="66" t="s">
        <v>104</v>
      </c>
      <c r="D915" s="66" t="s">
        <v>2130</v>
      </c>
      <c r="E915" s="66"/>
      <c r="F915" s="156">
        <v>3220</v>
      </c>
      <c r="G915" s="66"/>
      <c r="H915" s="66" t="s">
        <v>847</v>
      </c>
    </row>
    <row r="916" spans="2:8" x14ac:dyDescent="0.3">
      <c r="B916" s="66" t="s">
        <v>2129</v>
      </c>
      <c r="C916" s="66" t="s">
        <v>104</v>
      </c>
      <c r="D916" s="66" t="s">
        <v>2131</v>
      </c>
      <c r="E916" s="66"/>
      <c r="F916" s="156">
        <v>2400</v>
      </c>
      <c r="G916" s="66"/>
      <c r="H916" s="66" t="s">
        <v>847</v>
      </c>
    </row>
    <row r="917" spans="2:8" x14ac:dyDescent="0.3">
      <c r="B917" s="66" t="s">
        <v>2132</v>
      </c>
      <c r="C917" s="66" t="s">
        <v>104</v>
      </c>
      <c r="D917" s="66" t="s">
        <v>2133</v>
      </c>
      <c r="E917" s="66"/>
      <c r="F917" s="156">
        <v>6183</v>
      </c>
      <c r="G917" s="66"/>
      <c r="H917" s="66" t="s">
        <v>847</v>
      </c>
    </row>
    <row r="918" spans="2:8" x14ac:dyDescent="0.3">
      <c r="B918" s="66" t="s">
        <v>2134</v>
      </c>
      <c r="C918" s="66" t="s">
        <v>104</v>
      </c>
      <c r="D918" s="66" t="s">
        <v>2135</v>
      </c>
      <c r="E918" s="66"/>
      <c r="F918" s="156">
        <v>4015</v>
      </c>
      <c r="G918" s="66"/>
      <c r="H918" s="66" t="s">
        <v>847</v>
      </c>
    </row>
    <row r="919" spans="2:8" x14ac:dyDescent="0.3">
      <c r="B919" s="66" t="s">
        <v>2136</v>
      </c>
      <c r="C919" s="66" t="s">
        <v>104</v>
      </c>
      <c r="D919" s="66" t="s">
        <v>2137</v>
      </c>
      <c r="E919" s="66"/>
      <c r="F919" s="156">
        <v>3325</v>
      </c>
      <c r="G919" s="66"/>
      <c r="H919" s="66" t="s">
        <v>847</v>
      </c>
    </row>
    <row r="920" spans="2:8" x14ac:dyDescent="0.3">
      <c r="B920" s="66" t="s">
        <v>2138</v>
      </c>
      <c r="C920" s="66" t="s">
        <v>104</v>
      </c>
      <c r="D920" s="66" t="s">
        <v>2139</v>
      </c>
      <c r="E920" s="66"/>
      <c r="F920" s="156">
        <v>5685</v>
      </c>
      <c r="G920" s="66"/>
      <c r="H920" s="66" t="s">
        <v>847</v>
      </c>
    </row>
    <row r="921" spans="2:8" x14ac:dyDescent="0.3">
      <c r="B921" s="66" t="s">
        <v>2140</v>
      </c>
      <c r="C921" s="66" t="s">
        <v>104</v>
      </c>
      <c r="D921" s="66" t="s">
        <v>2141</v>
      </c>
      <c r="E921" s="66"/>
      <c r="F921" s="156">
        <v>2150</v>
      </c>
      <c r="G921" s="66"/>
      <c r="H921" s="66" t="s">
        <v>847</v>
      </c>
    </row>
    <row r="922" spans="2:8" x14ac:dyDescent="0.3">
      <c r="B922" s="66" t="s">
        <v>2140</v>
      </c>
      <c r="C922" s="66" t="s">
        <v>104</v>
      </c>
      <c r="D922" s="66" t="s">
        <v>2141</v>
      </c>
      <c r="E922" s="66"/>
      <c r="F922" s="156">
        <v>7525</v>
      </c>
      <c r="G922" s="66"/>
      <c r="H922" s="66" t="s">
        <v>847</v>
      </c>
    </row>
    <row r="923" spans="2:8" x14ac:dyDescent="0.3">
      <c r="B923" s="66" t="s">
        <v>1966</v>
      </c>
      <c r="C923" s="66" t="s">
        <v>104</v>
      </c>
      <c r="D923" s="66" t="s">
        <v>2142</v>
      </c>
      <c r="E923" s="66"/>
      <c r="F923" s="156">
        <v>8712</v>
      </c>
      <c r="G923" s="66"/>
      <c r="H923" s="66" t="s">
        <v>847</v>
      </c>
    </row>
    <row r="924" spans="2:8" x14ac:dyDescent="0.3">
      <c r="B924" s="66" t="s">
        <v>2143</v>
      </c>
      <c r="C924" s="66" t="s">
        <v>104</v>
      </c>
      <c r="D924" s="66" t="s">
        <v>2144</v>
      </c>
      <c r="E924" s="66"/>
      <c r="F924" s="156">
        <v>7816.42</v>
      </c>
      <c r="G924" s="66"/>
      <c r="H924" s="66" t="s">
        <v>847</v>
      </c>
    </row>
    <row r="925" spans="2:8" x14ac:dyDescent="0.3">
      <c r="B925" s="66" t="s">
        <v>2145</v>
      </c>
      <c r="C925" s="66" t="s">
        <v>104</v>
      </c>
      <c r="D925" s="66" t="s">
        <v>2146</v>
      </c>
      <c r="E925" s="66"/>
      <c r="F925" s="156">
        <v>3268</v>
      </c>
      <c r="G925" s="66"/>
      <c r="H925" s="66" t="s">
        <v>847</v>
      </c>
    </row>
    <row r="926" spans="2:8" x14ac:dyDescent="0.3">
      <c r="B926" s="66" t="s">
        <v>2103</v>
      </c>
      <c r="C926" s="66" t="s">
        <v>104</v>
      </c>
      <c r="D926" s="66" t="s">
        <v>2104</v>
      </c>
      <c r="E926" s="66"/>
      <c r="F926" s="156">
        <v>2000</v>
      </c>
      <c r="G926" s="66"/>
      <c r="H926" s="66" t="s">
        <v>847</v>
      </c>
    </row>
    <row r="927" spans="2:8" x14ac:dyDescent="0.3">
      <c r="B927" s="66" t="s">
        <v>2147</v>
      </c>
      <c r="C927" s="66" t="s">
        <v>104</v>
      </c>
      <c r="D927" s="66" t="s">
        <v>2148</v>
      </c>
      <c r="E927" s="66"/>
      <c r="F927" s="156">
        <v>5300.08</v>
      </c>
      <c r="G927" s="66"/>
      <c r="H927" s="66" t="s">
        <v>847</v>
      </c>
    </row>
    <row r="928" spans="2:8" x14ac:dyDescent="0.3">
      <c r="B928" s="66" t="s">
        <v>3317</v>
      </c>
      <c r="C928" s="66" t="s">
        <v>105</v>
      </c>
      <c r="D928" s="66" t="s">
        <v>3318</v>
      </c>
      <c r="E928" s="66"/>
      <c r="F928" s="156">
        <v>20000</v>
      </c>
      <c r="G928" s="66"/>
      <c r="H928" s="66" t="s">
        <v>847</v>
      </c>
    </row>
    <row r="929" spans="2:8" x14ac:dyDescent="0.3">
      <c r="B929" s="66" t="s">
        <v>3319</v>
      </c>
      <c r="C929" s="66" t="s">
        <v>105</v>
      </c>
      <c r="D929" s="66" t="s">
        <v>3320</v>
      </c>
      <c r="E929" s="66"/>
      <c r="F929" s="156">
        <v>9892</v>
      </c>
      <c r="G929" s="66"/>
      <c r="H929" s="66" t="s">
        <v>847</v>
      </c>
    </row>
    <row r="930" spans="2:8" x14ac:dyDescent="0.3">
      <c r="B930" s="66" t="s">
        <v>3364</v>
      </c>
      <c r="C930" s="66" t="s">
        <v>106</v>
      </c>
      <c r="D930" s="66" t="s">
        <v>3365</v>
      </c>
      <c r="E930" s="66"/>
      <c r="F930" s="156">
        <v>11800</v>
      </c>
      <c r="G930" s="66"/>
      <c r="H930" s="66" t="s">
        <v>847</v>
      </c>
    </row>
    <row r="931" spans="2:8" x14ac:dyDescent="0.3">
      <c r="B931" s="66" t="s">
        <v>3366</v>
      </c>
      <c r="C931" s="66" t="s">
        <v>106</v>
      </c>
      <c r="D931" s="66" t="s">
        <v>3367</v>
      </c>
      <c r="E931" s="66"/>
      <c r="F931" s="156">
        <v>15000</v>
      </c>
      <c r="G931" s="66"/>
      <c r="H931" s="66" t="s">
        <v>847</v>
      </c>
    </row>
    <row r="932" spans="2:8" x14ac:dyDescent="0.3">
      <c r="B932" s="66" t="s">
        <v>3405</v>
      </c>
      <c r="C932" s="66" t="s">
        <v>107</v>
      </c>
      <c r="D932" s="66" t="s">
        <v>3406</v>
      </c>
      <c r="E932" s="66"/>
      <c r="F932" s="156">
        <v>2960</v>
      </c>
      <c r="G932" s="66"/>
      <c r="H932" s="66" t="s">
        <v>847</v>
      </c>
    </row>
    <row r="933" spans="2:8" x14ac:dyDescent="0.3">
      <c r="B933" s="66" t="s">
        <v>3407</v>
      </c>
      <c r="C933" s="66" t="s">
        <v>107</v>
      </c>
      <c r="D933" s="66" t="s">
        <v>3408</v>
      </c>
      <c r="E933" s="66"/>
      <c r="F933" s="156">
        <v>4100</v>
      </c>
      <c r="G933" s="66"/>
      <c r="H933" s="66" t="s">
        <v>847</v>
      </c>
    </row>
    <row r="934" spans="2:8" x14ac:dyDescent="0.3">
      <c r="B934" s="66" t="s">
        <v>3409</v>
      </c>
      <c r="C934" s="66" t="s">
        <v>107</v>
      </c>
      <c r="D934" s="66" t="s">
        <v>3410</v>
      </c>
      <c r="E934" s="66"/>
      <c r="F934" s="156">
        <v>5000</v>
      </c>
      <c r="G934" s="66"/>
      <c r="H934" s="66" t="s">
        <v>847</v>
      </c>
    </row>
    <row r="935" spans="2:8" x14ac:dyDescent="0.3">
      <c r="B935" s="66" t="s">
        <v>3455</v>
      </c>
      <c r="C935" s="66" t="s">
        <v>108</v>
      </c>
      <c r="D935" s="66" t="s">
        <v>3456</v>
      </c>
      <c r="E935" s="66"/>
      <c r="F935" s="156">
        <v>10108</v>
      </c>
      <c r="G935" s="66"/>
      <c r="H935" s="66" t="s">
        <v>847</v>
      </c>
    </row>
    <row r="936" spans="2:8" x14ac:dyDescent="0.3">
      <c r="B936" s="66" t="s">
        <v>3457</v>
      </c>
      <c r="C936" s="66" t="s">
        <v>108</v>
      </c>
      <c r="D936" s="66" t="s">
        <v>3458</v>
      </c>
      <c r="E936" s="66"/>
      <c r="F936" s="156">
        <v>15000</v>
      </c>
      <c r="G936" s="66"/>
      <c r="H936" s="66" t="s">
        <v>847</v>
      </c>
    </row>
    <row r="937" spans="2:8" x14ac:dyDescent="0.3">
      <c r="B937" s="66" t="s">
        <v>3459</v>
      </c>
      <c r="C937" s="66" t="s">
        <v>108</v>
      </c>
      <c r="D937" s="66" t="s">
        <v>3460</v>
      </c>
      <c r="E937" s="66"/>
      <c r="F937" s="156">
        <v>15000</v>
      </c>
      <c r="G937" s="66"/>
      <c r="H937" s="66" t="s">
        <v>847</v>
      </c>
    </row>
  </sheetData>
  <mergeCells count="3">
    <mergeCell ref="B8:F8"/>
    <mergeCell ref="G8:J8"/>
    <mergeCell ref="K8:O8"/>
  </mergeCells>
  <hyperlinks>
    <hyperlink ref="B6" r:id="rId1" xr:uid="{D163179F-10C1-4A86-914A-9E6DFDEEAECA}"/>
    <hyperlink ref="B5" r:id="rId2" xr:uid="{94139DBE-7847-44B5-AF99-4EF6CE986451}"/>
  </hyperlinks>
  <pageMargins left="0.7" right="0.7" top="0.75" bottom="0.75" header="0.3" footer="0.3"/>
  <ignoredErrors>
    <ignoredError sqref="O22 O27" calculatedColumn="1"/>
  </ignoredErrors>
  <drawing r:id="rId3"/>
  <tableParts count="2">
    <tablePart r:id="rId4"/>
    <tablePart r:id="rId5"/>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AAC76-CDD3-4876-B797-45C3BD1845DD}">
  <dimension ref="B2:F11"/>
  <sheetViews>
    <sheetView zoomScaleNormal="100" workbookViewId="0">
      <selection activeCell="B2" sqref="B2"/>
    </sheetView>
  </sheetViews>
  <sheetFormatPr defaultColWidth="9.109375" defaultRowHeight="15.6" x14ac:dyDescent="0.3"/>
  <cols>
    <col min="1" max="1" width="9.109375" style="23"/>
    <col min="2" max="2" width="18.109375" style="25" customWidth="1"/>
    <col min="3" max="6" width="14.33203125" style="23" customWidth="1"/>
    <col min="7" max="16384" width="9.109375" style="23"/>
  </cols>
  <sheetData>
    <row r="2" spans="2:6" x14ac:dyDescent="0.3">
      <c r="B2" s="35" t="s">
        <v>3492</v>
      </c>
    </row>
    <row r="3" spans="2:6" x14ac:dyDescent="0.3">
      <c r="B3" s="23" t="s">
        <v>3491</v>
      </c>
    </row>
    <row r="4" spans="2:6" ht="16.2" thickBot="1" x14ac:dyDescent="0.35"/>
    <row r="5" spans="2:6" ht="15" customHeight="1" x14ac:dyDescent="0.3">
      <c r="B5" s="166" t="s">
        <v>3489</v>
      </c>
      <c r="C5" s="167">
        <v>2025</v>
      </c>
      <c r="D5" s="167">
        <v>2026</v>
      </c>
      <c r="E5" s="167">
        <v>2027</v>
      </c>
      <c r="F5" s="168">
        <v>2028</v>
      </c>
    </row>
    <row r="6" spans="2:6" ht="15" customHeight="1" x14ac:dyDescent="0.3">
      <c r="B6" s="169" t="s">
        <v>3487</v>
      </c>
      <c r="C6" s="170">
        <v>4.5999999999999999E-2</v>
      </c>
      <c r="D6" s="170">
        <v>4.4999999999999998E-2</v>
      </c>
      <c r="E6" s="170">
        <v>4.5999999999999999E-2</v>
      </c>
      <c r="F6" s="171">
        <v>5.5E-2</v>
      </c>
    </row>
    <row r="7" spans="2:6" ht="15" customHeight="1" thickBot="1" x14ac:dyDescent="0.35">
      <c r="B7" s="172" t="s">
        <v>3488</v>
      </c>
      <c r="C7" s="173">
        <v>5.2999999999999999E-2</v>
      </c>
      <c r="D7" s="173">
        <v>0.05</v>
      </c>
      <c r="E7" s="173">
        <v>0.05</v>
      </c>
      <c r="F7" s="174">
        <v>5.2999999999999999E-2</v>
      </c>
    </row>
    <row r="9" spans="2:6" x14ac:dyDescent="0.3">
      <c r="B9" s="25" t="s">
        <v>77</v>
      </c>
    </row>
    <row r="10" spans="2:6" x14ac:dyDescent="0.3">
      <c r="B10" s="114" t="s">
        <v>3490</v>
      </c>
    </row>
    <row r="11" spans="2:6" x14ac:dyDescent="0.3">
      <c r="B11" s="23" t="s">
        <v>3493</v>
      </c>
    </row>
  </sheetData>
  <hyperlinks>
    <hyperlink ref="B10" r:id="rId1" xr:uid="{9A2EA7F4-A29E-4ACC-800D-68DF9BFD6EBE}"/>
  </hyperlinks>
  <pageMargins left="0.7" right="0.7" top="0.75" bottom="0.75" header="0.3" footer="0.3"/>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69B9E-FCC0-427B-98CE-58D84B001C13}">
  <dimension ref="B2:E31"/>
  <sheetViews>
    <sheetView zoomScaleNormal="100" workbookViewId="0">
      <selection activeCell="B2" sqref="B2"/>
    </sheetView>
  </sheetViews>
  <sheetFormatPr defaultColWidth="9.109375" defaultRowHeight="14.4" x14ac:dyDescent="0.3"/>
  <cols>
    <col min="1" max="1" width="9.109375" style="20"/>
    <col min="2" max="2" width="44.44140625" style="133" customWidth="1"/>
    <col min="3" max="3" width="19.109375" style="140" bestFit="1" customWidth="1"/>
    <col min="4" max="4" width="43.88671875" style="134" bestFit="1" customWidth="1"/>
    <col min="5" max="5" width="20.88671875" style="140" bestFit="1" customWidth="1"/>
    <col min="6" max="16384" width="9.109375" style="20"/>
  </cols>
  <sheetData>
    <row r="2" spans="2:5" ht="15.6" x14ac:dyDescent="0.3">
      <c r="B2" s="132" t="s">
        <v>750</v>
      </c>
    </row>
    <row r="3" spans="2:5" ht="15" thickBot="1" x14ac:dyDescent="0.35"/>
    <row r="4" spans="2:5" x14ac:dyDescent="0.3">
      <c r="B4" s="108" t="s">
        <v>746</v>
      </c>
      <c r="C4" s="141" t="s">
        <v>747</v>
      </c>
      <c r="D4" s="135" t="s">
        <v>749</v>
      </c>
      <c r="E4" s="144" t="s">
        <v>748</v>
      </c>
    </row>
    <row r="5" spans="2:5" x14ac:dyDescent="0.3">
      <c r="B5" s="136" t="s">
        <v>710</v>
      </c>
      <c r="C5" s="142">
        <v>0.2704224980886627</v>
      </c>
      <c r="D5" s="66" t="s">
        <v>711</v>
      </c>
      <c r="E5" s="145">
        <v>0.45830732775796917</v>
      </c>
    </row>
    <row r="6" spans="2:5" x14ac:dyDescent="0.3">
      <c r="B6" s="136" t="s">
        <v>712</v>
      </c>
      <c r="C6" s="142">
        <v>0.24668430530443511</v>
      </c>
      <c r="D6" s="66" t="s">
        <v>713</v>
      </c>
      <c r="E6" s="145">
        <v>8.4016396477329461E-2</v>
      </c>
    </row>
    <row r="7" spans="2:5" x14ac:dyDescent="0.3">
      <c r="B7" s="136" t="s">
        <v>714</v>
      </c>
      <c r="C7" s="142">
        <v>0.14138701301876191</v>
      </c>
      <c r="D7" s="66" t="s">
        <v>715</v>
      </c>
      <c r="E7" s="145">
        <v>8.9478472361887121E-2</v>
      </c>
    </row>
    <row r="8" spans="2:5" x14ac:dyDescent="0.3">
      <c r="B8" s="136" t="s">
        <v>716</v>
      </c>
      <c r="C8" s="142">
        <v>0.15110523836846745</v>
      </c>
      <c r="D8" s="66" t="s">
        <v>717</v>
      </c>
      <c r="E8" s="145">
        <v>6.5798123463132588E-2</v>
      </c>
    </row>
    <row r="9" spans="2:5" x14ac:dyDescent="0.3">
      <c r="B9" s="136" t="s">
        <v>718</v>
      </c>
      <c r="C9" s="142">
        <v>0.11320990618966056</v>
      </c>
      <c r="D9" s="66" t="s">
        <v>719</v>
      </c>
      <c r="E9" s="145">
        <v>6.3711606498063428E-2</v>
      </c>
    </row>
    <row r="10" spans="2:5" x14ac:dyDescent="0.3">
      <c r="B10" s="136" t="s">
        <v>720</v>
      </c>
      <c r="C10" s="142">
        <v>0.11204420997344651</v>
      </c>
      <c r="D10" s="66" t="s">
        <v>718</v>
      </c>
      <c r="E10" s="145">
        <v>5.9335911607518575E-2</v>
      </c>
    </row>
    <row r="11" spans="2:5" x14ac:dyDescent="0.3">
      <c r="B11" s="136" t="s">
        <v>719</v>
      </c>
      <c r="C11" s="142">
        <v>0.11695897742953251</v>
      </c>
      <c r="D11" s="66" t="s">
        <v>716</v>
      </c>
      <c r="E11" s="145">
        <v>5.0164504397482962E-2</v>
      </c>
    </row>
    <row r="12" spans="2:5" x14ac:dyDescent="0.3">
      <c r="B12" s="136" t="s">
        <v>721</v>
      </c>
      <c r="C12" s="142">
        <v>6.8051571429891031E-2</v>
      </c>
      <c r="D12" s="66" t="s">
        <v>714</v>
      </c>
      <c r="E12" s="145">
        <v>2.0642078396582188E-2</v>
      </c>
    </row>
    <row r="13" spans="2:5" x14ac:dyDescent="0.3">
      <c r="B13" s="136" t="s">
        <v>722</v>
      </c>
      <c r="C13" s="142">
        <v>5.6812350132950711E-2</v>
      </c>
      <c r="D13" s="66" t="s">
        <v>723</v>
      </c>
      <c r="E13" s="145">
        <v>3.7491916288895269E-2</v>
      </c>
    </row>
    <row r="14" spans="2:5" x14ac:dyDescent="0.3">
      <c r="B14" s="136" t="s">
        <v>724</v>
      </c>
      <c r="C14" s="142">
        <v>5.9740488799859971E-2</v>
      </c>
      <c r="D14" s="66" t="s">
        <v>725</v>
      </c>
      <c r="E14" s="145">
        <v>4.5472695402233462E-2</v>
      </c>
    </row>
    <row r="15" spans="2:5" x14ac:dyDescent="0.3">
      <c r="B15" s="136" t="s">
        <v>726</v>
      </c>
      <c r="C15" s="142">
        <v>4.6238386477193645E-2</v>
      </c>
      <c r="D15" s="66" t="s">
        <v>727</v>
      </c>
      <c r="E15" s="145">
        <v>3.0273086464411347E-2</v>
      </c>
    </row>
    <row r="16" spans="2:5" x14ac:dyDescent="0.3">
      <c r="B16" s="136" t="s">
        <v>728</v>
      </c>
      <c r="C16" s="142">
        <v>4.0531569119695125E-2</v>
      </c>
      <c r="D16" s="66" t="s">
        <v>729</v>
      </c>
      <c r="E16" s="145">
        <v>1.4614622063386049E-2</v>
      </c>
    </row>
    <row r="17" spans="2:5" x14ac:dyDescent="0.3">
      <c r="B17" s="136" t="s">
        <v>730</v>
      </c>
      <c r="C17" s="142">
        <v>4.4724664345623749E-2</v>
      </c>
      <c r="D17" s="66" t="s">
        <v>724</v>
      </c>
      <c r="E17" s="145">
        <v>3.4482396395649699E-2</v>
      </c>
    </row>
    <row r="18" spans="2:5" x14ac:dyDescent="0.3">
      <c r="B18" s="136" t="s">
        <v>731</v>
      </c>
      <c r="C18" s="142">
        <v>3.2616686724596562E-2</v>
      </c>
      <c r="D18" s="66" t="s">
        <v>732</v>
      </c>
      <c r="E18" s="145">
        <v>1.6323016266897299E-2</v>
      </c>
    </row>
    <row r="19" spans="2:5" x14ac:dyDescent="0.3">
      <c r="B19" s="136" t="s">
        <v>733</v>
      </c>
      <c r="C19" s="142">
        <v>3.2104079626374828E-2</v>
      </c>
      <c r="D19" s="66" t="s">
        <v>728</v>
      </c>
      <c r="E19" s="145">
        <v>2.2651578241406831E-2</v>
      </c>
    </row>
    <row r="20" spans="2:5" x14ac:dyDescent="0.3">
      <c r="B20" s="136" t="s">
        <v>725</v>
      </c>
      <c r="C20" s="142">
        <v>2.9267312915194372E-2</v>
      </c>
      <c r="D20" s="66" t="s">
        <v>734</v>
      </c>
      <c r="E20" s="145">
        <v>2.4655658949489113E-2</v>
      </c>
    </row>
    <row r="21" spans="2:5" x14ac:dyDescent="0.3">
      <c r="B21" s="136" t="s">
        <v>735</v>
      </c>
      <c r="C21" s="142">
        <v>3.1430976857541128E-2</v>
      </c>
      <c r="D21" s="66" t="s">
        <v>736</v>
      </c>
      <c r="E21" s="145">
        <v>2.5614032735929628E-2</v>
      </c>
    </row>
    <row r="22" spans="2:5" x14ac:dyDescent="0.3">
      <c r="B22" s="136" t="s">
        <v>727</v>
      </c>
      <c r="C22" s="142">
        <v>2.1444111670572075E-2</v>
      </c>
      <c r="D22" s="66" t="s">
        <v>737</v>
      </c>
      <c r="E22" s="145">
        <v>2.203175827987847E-2</v>
      </c>
    </row>
    <row r="23" spans="2:5" x14ac:dyDescent="0.3">
      <c r="B23" s="136" t="s">
        <v>738</v>
      </c>
      <c r="C23" s="142">
        <v>1.8711825005032785E-2</v>
      </c>
      <c r="D23" s="66" t="s">
        <v>739</v>
      </c>
      <c r="E23" s="145">
        <v>2.6874116760561371E-2</v>
      </c>
    </row>
    <row r="24" spans="2:5" x14ac:dyDescent="0.3">
      <c r="B24" s="136" t="s">
        <v>740</v>
      </c>
      <c r="C24" s="142">
        <v>2.448075454625747E-2</v>
      </c>
      <c r="D24" s="66" t="s">
        <v>730</v>
      </c>
      <c r="E24" s="145">
        <v>2.101547023734187E-2</v>
      </c>
    </row>
    <row r="25" spans="2:5" x14ac:dyDescent="0.3">
      <c r="B25" s="136" t="s">
        <v>736</v>
      </c>
      <c r="C25" s="142">
        <v>1.4529123520450337E-2</v>
      </c>
      <c r="D25" s="66" t="s">
        <v>740</v>
      </c>
      <c r="E25" s="145">
        <v>1.8212413305101427E-2</v>
      </c>
    </row>
    <row r="26" spans="2:5" x14ac:dyDescent="0.3">
      <c r="B26" s="136" t="s">
        <v>741</v>
      </c>
      <c r="C26" s="142">
        <v>1.4485130926918164E-2</v>
      </c>
      <c r="D26" s="66" t="s">
        <v>742</v>
      </c>
      <c r="E26" s="145">
        <v>1.2806650209538084E-2</v>
      </c>
    </row>
    <row r="27" spans="2:5" x14ac:dyDescent="0.3">
      <c r="B27" s="136" t="s">
        <v>743</v>
      </c>
      <c r="C27" s="142">
        <v>7.1787877396293099E-3</v>
      </c>
      <c r="D27" s="66" t="s">
        <v>744</v>
      </c>
      <c r="E27" s="145">
        <v>7.750305278543439E-3</v>
      </c>
    </row>
    <row r="28" spans="2:5" ht="15" thickBot="1" x14ac:dyDescent="0.35">
      <c r="B28" s="137" t="s">
        <v>742</v>
      </c>
      <c r="C28" s="143">
        <v>5.0707187522571195E-3</v>
      </c>
      <c r="D28" s="139"/>
      <c r="E28" s="146"/>
    </row>
    <row r="30" spans="2:5" x14ac:dyDescent="0.3">
      <c r="B30" s="147" t="s">
        <v>77</v>
      </c>
    </row>
    <row r="31" spans="2:5" x14ac:dyDescent="0.3">
      <c r="B31" s="148" t="s">
        <v>745</v>
      </c>
    </row>
  </sheetData>
  <hyperlinks>
    <hyperlink ref="B31" r:id="rId1" xr:uid="{D9067ED5-75A4-45E5-987F-D12EDC14EDD2}"/>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74591-A928-45C2-8E3B-9FB7711F47C4}">
  <dimension ref="B3:B16"/>
  <sheetViews>
    <sheetView tabSelected="1" zoomScaleNormal="100" workbookViewId="0"/>
  </sheetViews>
  <sheetFormatPr defaultColWidth="9.109375" defaultRowHeight="14.4" x14ac:dyDescent="0.3"/>
  <cols>
    <col min="1" max="1" width="9.109375" style="27"/>
    <col min="2" max="2" width="78.5546875" style="27" customWidth="1"/>
    <col min="3" max="16384" width="9.109375" style="27"/>
  </cols>
  <sheetData>
    <row r="3" spans="2:2" ht="51.6" x14ac:dyDescent="0.95">
      <c r="B3" s="126" t="s">
        <v>684</v>
      </c>
    </row>
    <row r="4" spans="2:2" ht="25.8" x14ac:dyDescent="0.5">
      <c r="B4" s="125" t="s">
        <v>685</v>
      </c>
    </row>
    <row r="11" spans="2:2" ht="21" customHeight="1" x14ac:dyDescent="0.3"/>
    <row r="13" spans="2:2" ht="25.8" x14ac:dyDescent="0.5">
      <c r="B13" s="30" t="s">
        <v>3519</v>
      </c>
    </row>
    <row r="14" spans="2:2" x14ac:dyDescent="0.3">
      <c r="B14" s="29" t="s">
        <v>109</v>
      </c>
    </row>
    <row r="15" spans="2:2" x14ac:dyDescent="0.3">
      <c r="B15" s="28" t="s">
        <v>3520</v>
      </c>
    </row>
    <row r="16" spans="2:2" x14ac:dyDescent="0.3">
      <c r="B16" s="28"/>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A4B92-1A3A-435B-942A-B0A56CCE96FD}">
  <dimension ref="B2:I20"/>
  <sheetViews>
    <sheetView zoomScaleNormal="100" workbookViewId="0">
      <selection activeCell="B2" sqref="B2"/>
    </sheetView>
  </sheetViews>
  <sheetFormatPr defaultColWidth="9.109375" defaultRowHeight="14.4" x14ac:dyDescent="0.3"/>
  <cols>
    <col min="1" max="1" width="9.109375" style="20"/>
    <col min="2" max="2" width="17.88671875" style="22" customWidth="1"/>
    <col min="3" max="3" width="15.88671875" style="20" bestFit="1" customWidth="1"/>
    <col min="4" max="4" width="20.88671875" style="20" bestFit="1" customWidth="1"/>
    <col min="5" max="5" width="28.6640625" style="20" bestFit="1" customWidth="1"/>
    <col min="6" max="6" width="27" style="20" bestFit="1" customWidth="1"/>
    <col min="7" max="7" width="18.6640625" style="20" bestFit="1" customWidth="1"/>
    <col min="8" max="8" width="26.5546875" style="20" bestFit="1" customWidth="1"/>
    <col min="9" max="9" width="24.6640625" style="20" bestFit="1" customWidth="1"/>
    <col min="10" max="16384" width="9.109375" style="20"/>
  </cols>
  <sheetData>
    <row r="2" spans="2:9" ht="15.6" x14ac:dyDescent="0.3">
      <c r="B2" s="35" t="s">
        <v>3517</v>
      </c>
    </row>
    <row r="3" spans="2:9" x14ac:dyDescent="0.3">
      <c r="B3" s="20" t="s">
        <v>3518</v>
      </c>
    </row>
    <row r="4" spans="2:9" ht="15" thickBot="1" x14ac:dyDescent="0.35"/>
    <row r="5" spans="2:9" x14ac:dyDescent="0.3">
      <c r="B5" s="87" t="s">
        <v>3495</v>
      </c>
      <c r="C5" s="88" t="s">
        <v>751</v>
      </c>
      <c r="D5" s="88" t="s">
        <v>3496</v>
      </c>
      <c r="E5" s="88" t="s">
        <v>3497</v>
      </c>
      <c r="F5" s="88" t="s">
        <v>3498</v>
      </c>
      <c r="G5" s="88" t="s">
        <v>3499</v>
      </c>
      <c r="H5" s="88" t="s">
        <v>3500</v>
      </c>
      <c r="I5" s="89" t="s">
        <v>3501</v>
      </c>
    </row>
    <row r="6" spans="2:9" x14ac:dyDescent="0.3">
      <c r="B6" s="136" t="s">
        <v>3502</v>
      </c>
      <c r="C6" s="66" t="s">
        <v>3503</v>
      </c>
      <c r="D6" s="105">
        <v>0.70200000000000007</v>
      </c>
      <c r="E6" s="156">
        <v>500</v>
      </c>
      <c r="F6" s="156">
        <v>861</v>
      </c>
      <c r="G6" s="105">
        <v>0.81799999999999995</v>
      </c>
      <c r="H6" s="156">
        <v>450</v>
      </c>
      <c r="I6" s="164">
        <v>873</v>
      </c>
    </row>
    <row r="7" spans="2:9" x14ac:dyDescent="0.3">
      <c r="B7" s="136" t="s">
        <v>3502</v>
      </c>
      <c r="C7" s="66" t="s">
        <v>3504</v>
      </c>
      <c r="D7" s="105">
        <v>0.76</v>
      </c>
      <c r="E7" s="156">
        <v>800</v>
      </c>
      <c r="F7" s="156">
        <v>1214</v>
      </c>
      <c r="G7" s="105">
        <v>0.73099999999999998</v>
      </c>
      <c r="H7" s="156">
        <v>500</v>
      </c>
      <c r="I7" s="164">
        <v>865</v>
      </c>
    </row>
    <row r="8" spans="2:9" x14ac:dyDescent="0.3">
      <c r="B8" s="136" t="s">
        <v>3502</v>
      </c>
      <c r="C8" s="66" t="s">
        <v>3505</v>
      </c>
      <c r="D8" s="105">
        <v>0.69499999999999995</v>
      </c>
      <c r="E8" s="156">
        <v>500</v>
      </c>
      <c r="F8" s="156">
        <v>1450</v>
      </c>
      <c r="G8" s="105">
        <v>0.747</v>
      </c>
      <c r="H8" s="156">
        <v>400</v>
      </c>
      <c r="I8" s="164">
        <v>1730</v>
      </c>
    </row>
    <row r="9" spans="2:9" x14ac:dyDescent="0.3">
      <c r="B9" s="136" t="s">
        <v>3502</v>
      </c>
      <c r="C9" s="66" t="s">
        <v>3506</v>
      </c>
      <c r="D9" s="105">
        <v>0.71099999999999997</v>
      </c>
      <c r="E9" s="156">
        <v>510</v>
      </c>
      <c r="F9" s="156">
        <v>1111</v>
      </c>
      <c r="G9" s="105">
        <v>0.7609999999999999</v>
      </c>
      <c r="H9" s="156">
        <v>450</v>
      </c>
      <c r="I9" s="164">
        <v>1016</v>
      </c>
    </row>
    <row r="10" spans="2:9" x14ac:dyDescent="0.3">
      <c r="B10" s="136" t="s">
        <v>3507</v>
      </c>
      <c r="C10" s="66" t="s">
        <v>3508</v>
      </c>
      <c r="D10" s="105">
        <v>0.496</v>
      </c>
      <c r="E10" s="156">
        <v>350</v>
      </c>
      <c r="F10" s="156">
        <v>1067</v>
      </c>
      <c r="G10" s="105">
        <v>0.57999999999999996</v>
      </c>
      <c r="H10" s="156">
        <v>280</v>
      </c>
      <c r="I10" s="164">
        <v>1632</v>
      </c>
    </row>
    <row r="11" spans="2:9" x14ac:dyDescent="0.3">
      <c r="B11" s="136" t="s">
        <v>3507</v>
      </c>
      <c r="C11" s="66" t="s">
        <v>3509</v>
      </c>
      <c r="D11" s="105">
        <v>0.57100000000000006</v>
      </c>
      <c r="E11" s="156">
        <v>430</v>
      </c>
      <c r="F11" s="156">
        <v>1103</v>
      </c>
      <c r="G11" s="105">
        <v>0.63300000000000001</v>
      </c>
      <c r="H11" s="156">
        <v>410</v>
      </c>
      <c r="I11" s="164">
        <v>1034</v>
      </c>
    </row>
    <row r="12" spans="2:9" x14ac:dyDescent="0.3">
      <c r="B12" s="136" t="s">
        <v>3507</v>
      </c>
      <c r="C12" s="66" t="s">
        <v>3510</v>
      </c>
      <c r="D12" s="105">
        <v>0.61699999999999999</v>
      </c>
      <c r="E12" s="156">
        <v>600</v>
      </c>
      <c r="F12" s="156">
        <v>1211</v>
      </c>
      <c r="G12" s="105">
        <v>0.627</v>
      </c>
      <c r="H12" s="156">
        <v>600</v>
      </c>
      <c r="I12" s="164">
        <v>1580</v>
      </c>
    </row>
    <row r="13" spans="2:9" x14ac:dyDescent="0.3">
      <c r="B13" s="136" t="s">
        <v>3507</v>
      </c>
      <c r="C13" s="66" t="s">
        <v>3511</v>
      </c>
      <c r="D13" s="105">
        <v>0.54</v>
      </c>
      <c r="E13" s="156">
        <v>600</v>
      </c>
      <c r="F13" s="156">
        <v>1454</v>
      </c>
      <c r="G13" s="105">
        <v>0.6</v>
      </c>
      <c r="H13" s="156">
        <v>600</v>
      </c>
      <c r="I13" s="164">
        <v>3020</v>
      </c>
    </row>
    <row r="14" spans="2:9" x14ac:dyDescent="0.3">
      <c r="B14" s="136" t="s">
        <v>3507</v>
      </c>
      <c r="C14" s="66" t="s">
        <v>3512</v>
      </c>
      <c r="D14" s="105">
        <v>0.46899999999999997</v>
      </c>
      <c r="E14" s="156">
        <v>600</v>
      </c>
      <c r="F14" s="156">
        <v>1301</v>
      </c>
      <c r="G14" s="105">
        <v>0.53700000000000003</v>
      </c>
      <c r="H14" s="156">
        <v>700</v>
      </c>
      <c r="I14" s="164">
        <v>1685</v>
      </c>
    </row>
    <row r="15" spans="2:9" x14ac:dyDescent="0.3">
      <c r="B15" s="136" t="s">
        <v>3507</v>
      </c>
      <c r="C15" s="66" t="s">
        <v>3513</v>
      </c>
      <c r="D15" s="105">
        <v>0.434</v>
      </c>
      <c r="E15" s="156">
        <v>750</v>
      </c>
      <c r="F15" s="156">
        <v>1575</v>
      </c>
      <c r="G15" s="105">
        <v>0.49399999999999999</v>
      </c>
      <c r="H15" s="156">
        <v>750</v>
      </c>
      <c r="I15" s="164">
        <v>2745</v>
      </c>
    </row>
    <row r="16" spans="2:9" x14ac:dyDescent="0.3">
      <c r="B16" s="136" t="s">
        <v>3507</v>
      </c>
      <c r="C16" s="66" t="s">
        <v>3514</v>
      </c>
      <c r="D16" s="105">
        <v>0.379</v>
      </c>
      <c r="E16" s="156">
        <v>550</v>
      </c>
      <c r="F16" s="156">
        <v>999</v>
      </c>
      <c r="G16" s="105">
        <v>0.44799999999999995</v>
      </c>
      <c r="H16" s="156">
        <v>820</v>
      </c>
      <c r="I16" s="164">
        <v>1750</v>
      </c>
    </row>
    <row r="17" spans="2:9" ht="15" thickBot="1" x14ac:dyDescent="0.35">
      <c r="B17" s="137" t="s">
        <v>3507</v>
      </c>
      <c r="C17" s="139" t="s">
        <v>3515</v>
      </c>
      <c r="D17" s="138">
        <v>0.49700000000000005</v>
      </c>
      <c r="E17" s="160">
        <v>554</v>
      </c>
      <c r="F17" s="160">
        <v>1262</v>
      </c>
      <c r="G17" s="138">
        <v>0.55700000000000005</v>
      </c>
      <c r="H17" s="160">
        <v>600</v>
      </c>
      <c r="I17" s="165">
        <v>1958</v>
      </c>
    </row>
    <row r="19" spans="2:9" x14ac:dyDescent="0.3">
      <c r="B19" s="22" t="s">
        <v>77</v>
      </c>
    </row>
    <row r="20" spans="2:9" x14ac:dyDescent="0.3">
      <c r="B20" s="106" t="s">
        <v>3516</v>
      </c>
    </row>
  </sheetData>
  <hyperlinks>
    <hyperlink ref="B20" r:id="rId1" xr:uid="{B9F5BD66-D5D3-4411-848E-D6E473EB9D1E}"/>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4E149-495D-477A-B517-7070B34D8279}">
  <dimension ref="A1:B65"/>
  <sheetViews>
    <sheetView workbookViewId="0">
      <selection activeCell="D34" sqref="D34"/>
    </sheetView>
  </sheetViews>
  <sheetFormatPr defaultRowHeight="14.4" x14ac:dyDescent="0.3"/>
  <sheetData>
    <row r="1" spans="1:2" x14ac:dyDescent="0.3">
      <c r="A1" t="s">
        <v>74</v>
      </c>
      <c r="B1" t="s">
        <v>75</v>
      </c>
    </row>
    <row r="2" spans="1:2" x14ac:dyDescent="0.3">
      <c r="A2">
        <v>2022</v>
      </c>
      <c r="B2" s="19">
        <v>0.27200000000000002</v>
      </c>
    </row>
    <row r="3" spans="1:2" x14ac:dyDescent="0.3">
      <c r="A3">
        <v>2023</v>
      </c>
      <c r="B3" s="19">
        <v>0.27600000000000002</v>
      </c>
    </row>
    <row r="4" spans="1:2" x14ac:dyDescent="0.3">
      <c r="A4">
        <v>2024</v>
      </c>
      <c r="B4" s="19">
        <v>0.28100000000000003</v>
      </c>
    </row>
    <row r="5" spans="1:2" x14ac:dyDescent="0.3">
      <c r="A5">
        <v>2025</v>
      </c>
      <c r="B5" s="19">
        <v>0.28699999999999998</v>
      </c>
    </row>
    <row r="6" spans="1:2" x14ac:dyDescent="0.3">
      <c r="A6">
        <v>2026</v>
      </c>
      <c r="B6" s="19">
        <v>0.29299999999999998</v>
      </c>
    </row>
    <row r="7" spans="1:2" x14ac:dyDescent="0.3">
      <c r="A7">
        <v>2027</v>
      </c>
      <c r="B7" s="19">
        <v>0.29799999999999999</v>
      </c>
    </row>
    <row r="8" spans="1:2" x14ac:dyDescent="0.3">
      <c r="A8">
        <v>2028</v>
      </c>
      <c r="B8" s="19">
        <v>0.30399999999999999</v>
      </c>
    </row>
    <row r="9" spans="1:2" x14ac:dyDescent="0.3">
      <c r="A9">
        <v>2029</v>
      </c>
      <c r="B9" s="19">
        <v>0.309</v>
      </c>
    </row>
    <row r="10" spans="1:2" x14ac:dyDescent="0.3">
      <c r="A10">
        <v>2030</v>
      </c>
      <c r="B10" s="19">
        <v>0.314</v>
      </c>
    </row>
    <row r="11" spans="1:2" x14ac:dyDescent="0.3">
      <c r="A11">
        <v>2031</v>
      </c>
      <c r="B11" s="19">
        <v>0.317</v>
      </c>
    </row>
    <row r="12" spans="1:2" x14ac:dyDescent="0.3">
      <c r="A12">
        <v>2032</v>
      </c>
      <c r="B12" s="19">
        <v>0.32</v>
      </c>
    </row>
    <row r="13" spans="1:2" x14ac:dyDescent="0.3">
      <c r="A13">
        <v>2033</v>
      </c>
      <c r="B13" s="19">
        <v>0.32400000000000001</v>
      </c>
    </row>
    <row r="14" spans="1:2" x14ac:dyDescent="0.3">
      <c r="A14">
        <v>2034</v>
      </c>
      <c r="B14" s="19">
        <v>0.32700000000000001</v>
      </c>
    </row>
    <row r="15" spans="1:2" x14ac:dyDescent="0.3">
      <c r="A15">
        <v>2035</v>
      </c>
      <c r="B15" s="19">
        <v>0.33100000000000002</v>
      </c>
    </row>
    <row r="16" spans="1:2" x14ac:dyDescent="0.3">
      <c r="A16">
        <v>2036</v>
      </c>
      <c r="B16" s="19">
        <v>0.33600000000000002</v>
      </c>
    </row>
    <row r="17" spans="1:2" x14ac:dyDescent="0.3">
      <c r="A17">
        <v>2037</v>
      </c>
      <c r="B17" s="19">
        <v>0.34</v>
      </c>
    </row>
    <row r="18" spans="1:2" x14ac:dyDescent="0.3">
      <c r="A18">
        <v>2038</v>
      </c>
      <c r="B18" s="19">
        <v>0.34300000000000003</v>
      </c>
    </row>
    <row r="19" spans="1:2" x14ac:dyDescent="0.3">
      <c r="A19">
        <v>2039</v>
      </c>
      <c r="B19" s="19">
        <v>0.34499999999999997</v>
      </c>
    </row>
    <row r="20" spans="1:2" x14ac:dyDescent="0.3">
      <c r="A20">
        <v>2040</v>
      </c>
      <c r="B20" s="19">
        <v>0.34699999999999998</v>
      </c>
    </row>
    <row r="21" spans="1:2" x14ac:dyDescent="0.3">
      <c r="A21">
        <v>2041</v>
      </c>
      <c r="B21" s="19">
        <v>0.34799999999999998</v>
      </c>
    </row>
    <row r="22" spans="1:2" x14ac:dyDescent="0.3">
      <c r="A22">
        <v>2042</v>
      </c>
      <c r="B22" s="19">
        <v>0.34899999999999998</v>
      </c>
    </row>
    <row r="23" spans="1:2" x14ac:dyDescent="0.3">
      <c r="A23">
        <v>2043</v>
      </c>
      <c r="B23" s="19">
        <v>0.35</v>
      </c>
    </row>
    <row r="24" spans="1:2" x14ac:dyDescent="0.3">
      <c r="A24">
        <v>2044</v>
      </c>
      <c r="B24" s="19">
        <v>0.35099999999999998</v>
      </c>
    </row>
    <row r="25" spans="1:2" x14ac:dyDescent="0.3">
      <c r="A25">
        <v>2045</v>
      </c>
      <c r="B25" s="19">
        <v>0.35199999999999998</v>
      </c>
    </row>
    <row r="26" spans="1:2" x14ac:dyDescent="0.3">
      <c r="A26">
        <v>2046</v>
      </c>
      <c r="B26" s="19">
        <v>0.35499999999999998</v>
      </c>
    </row>
    <row r="27" spans="1:2" x14ac:dyDescent="0.3">
      <c r="A27">
        <v>2047</v>
      </c>
      <c r="B27" s="19">
        <v>0.35699999999999998</v>
      </c>
    </row>
    <row r="28" spans="1:2" x14ac:dyDescent="0.3">
      <c r="A28">
        <v>2048</v>
      </c>
      <c r="B28" s="19">
        <v>0.36</v>
      </c>
    </row>
    <row r="29" spans="1:2" x14ac:dyDescent="0.3">
      <c r="A29">
        <v>2049</v>
      </c>
      <c r="B29" s="19">
        <v>0.36399999999999999</v>
      </c>
    </row>
    <row r="30" spans="1:2" x14ac:dyDescent="0.3">
      <c r="A30">
        <v>2050</v>
      </c>
      <c r="B30" s="19">
        <v>0.36699999999999999</v>
      </c>
    </row>
    <row r="31" spans="1:2" x14ac:dyDescent="0.3">
      <c r="A31">
        <v>2051</v>
      </c>
      <c r="B31" s="19">
        <v>0.37</v>
      </c>
    </row>
    <row r="32" spans="1:2" x14ac:dyDescent="0.3">
      <c r="A32">
        <v>2052</v>
      </c>
      <c r="B32" s="19">
        <v>0.373</v>
      </c>
    </row>
    <row r="33" spans="1:2" x14ac:dyDescent="0.3">
      <c r="A33">
        <v>2053</v>
      </c>
      <c r="B33" s="19">
        <v>0.376</v>
      </c>
    </row>
    <row r="34" spans="1:2" x14ac:dyDescent="0.3">
      <c r="A34">
        <v>2054</v>
      </c>
      <c r="B34" s="19">
        <v>0.38</v>
      </c>
    </row>
    <row r="35" spans="1:2" x14ac:dyDescent="0.3">
      <c r="A35">
        <v>2055</v>
      </c>
      <c r="B35" s="19">
        <v>0.38300000000000001</v>
      </c>
    </row>
    <row r="36" spans="1:2" x14ac:dyDescent="0.3">
      <c r="A36">
        <v>2056</v>
      </c>
      <c r="B36" s="19">
        <v>0.38700000000000001</v>
      </c>
    </row>
    <row r="37" spans="1:2" x14ac:dyDescent="0.3">
      <c r="A37">
        <v>2057</v>
      </c>
      <c r="B37" s="19">
        <v>0.39</v>
      </c>
    </row>
    <row r="38" spans="1:2" x14ac:dyDescent="0.3">
      <c r="A38">
        <v>2058</v>
      </c>
      <c r="B38" s="19">
        <v>0.39300000000000002</v>
      </c>
    </row>
    <row r="39" spans="1:2" x14ac:dyDescent="0.3">
      <c r="A39">
        <v>2059</v>
      </c>
      <c r="B39" s="19">
        <v>0.39600000000000002</v>
      </c>
    </row>
    <row r="40" spans="1:2" x14ac:dyDescent="0.3">
      <c r="A40">
        <v>2060</v>
      </c>
      <c r="B40" s="19">
        <v>0.39900000000000002</v>
      </c>
    </row>
    <row r="41" spans="1:2" x14ac:dyDescent="0.3">
      <c r="A41">
        <v>2061</v>
      </c>
      <c r="B41" s="19">
        <v>0.40100000000000002</v>
      </c>
    </row>
    <row r="42" spans="1:2" x14ac:dyDescent="0.3">
      <c r="A42">
        <v>2062</v>
      </c>
      <c r="B42" s="19">
        <v>0.40300000000000002</v>
      </c>
    </row>
    <row r="43" spans="1:2" x14ac:dyDescent="0.3">
      <c r="A43">
        <v>2063</v>
      </c>
      <c r="B43" s="19">
        <v>0.40400000000000003</v>
      </c>
    </row>
    <row r="44" spans="1:2" x14ac:dyDescent="0.3">
      <c r="A44">
        <v>2064</v>
      </c>
      <c r="B44" s="19">
        <v>0.40500000000000003</v>
      </c>
    </row>
    <row r="45" spans="1:2" x14ac:dyDescent="0.3">
      <c r="A45">
        <v>2065</v>
      </c>
      <c r="B45" s="19">
        <v>0.40699999999999997</v>
      </c>
    </row>
    <row r="46" spans="1:2" x14ac:dyDescent="0.3">
      <c r="A46">
        <v>2066</v>
      </c>
      <c r="B46" s="19">
        <v>0.40899999999999997</v>
      </c>
    </row>
    <row r="47" spans="1:2" x14ac:dyDescent="0.3">
      <c r="A47">
        <v>2067</v>
      </c>
      <c r="B47" s="19">
        <v>0.41</v>
      </c>
    </row>
    <row r="48" spans="1:2" x14ac:dyDescent="0.3">
      <c r="A48">
        <v>2068</v>
      </c>
      <c r="B48" s="19">
        <v>0.41199999999999998</v>
      </c>
    </row>
    <row r="49" spans="1:2" x14ac:dyDescent="0.3">
      <c r="A49">
        <v>2069</v>
      </c>
      <c r="B49" s="19">
        <v>0.41399999999999998</v>
      </c>
    </row>
    <row r="50" spans="1:2" x14ac:dyDescent="0.3">
      <c r="A50">
        <v>2070</v>
      </c>
      <c r="B50" s="19">
        <v>0.41599999999999998</v>
      </c>
    </row>
    <row r="51" spans="1:2" x14ac:dyDescent="0.3">
      <c r="A51">
        <v>2071</v>
      </c>
      <c r="B51" s="19">
        <v>0.41899999999999998</v>
      </c>
    </row>
    <row r="55" spans="1:2" x14ac:dyDescent="0.3">
      <c r="A55" t="s">
        <v>74</v>
      </c>
      <c r="B55" t="s">
        <v>75</v>
      </c>
    </row>
    <row r="56" spans="1:2" x14ac:dyDescent="0.3">
      <c r="A56">
        <v>2025</v>
      </c>
      <c r="B56" s="19">
        <v>0.28699999999999998</v>
      </c>
    </row>
    <row r="57" spans="1:2" x14ac:dyDescent="0.3">
      <c r="A57">
        <v>2030</v>
      </c>
      <c r="B57" s="19">
        <v>0.314</v>
      </c>
    </row>
    <row r="58" spans="1:2" x14ac:dyDescent="0.3">
      <c r="A58">
        <v>2035</v>
      </c>
      <c r="B58" s="19">
        <v>0.33100000000000002</v>
      </c>
    </row>
    <row r="59" spans="1:2" x14ac:dyDescent="0.3">
      <c r="A59">
        <v>2040</v>
      </c>
      <c r="B59" s="19">
        <v>0.34699999999999998</v>
      </c>
    </row>
    <row r="60" spans="1:2" x14ac:dyDescent="0.3">
      <c r="A60">
        <v>2045</v>
      </c>
      <c r="B60" s="19">
        <v>0.35199999999999998</v>
      </c>
    </row>
    <row r="61" spans="1:2" x14ac:dyDescent="0.3">
      <c r="A61">
        <v>2050</v>
      </c>
      <c r="B61" s="19">
        <v>0.36699999999999999</v>
      </c>
    </row>
    <row r="62" spans="1:2" x14ac:dyDescent="0.3">
      <c r="A62">
        <v>2055</v>
      </c>
      <c r="B62" s="19">
        <v>0.38300000000000001</v>
      </c>
    </row>
    <row r="63" spans="1:2" x14ac:dyDescent="0.3">
      <c r="A63">
        <v>2060</v>
      </c>
      <c r="B63" s="19">
        <v>0.39900000000000002</v>
      </c>
    </row>
    <row r="64" spans="1:2" x14ac:dyDescent="0.3">
      <c r="A64">
        <v>2065</v>
      </c>
      <c r="B64" s="19">
        <v>0.40699999999999997</v>
      </c>
    </row>
    <row r="65" spans="1:2" x14ac:dyDescent="0.3">
      <c r="A65">
        <v>2070</v>
      </c>
      <c r="B65" s="19">
        <v>0.41599999999999998</v>
      </c>
    </row>
  </sheetData>
  <pageMargins left="0.7" right="0.7" top="0.75" bottom="0.75" header="0.3" footer="0.3"/>
  <drawing r:id="rId1"/>
  <tableParts count="2">
    <tablePart r:id="rId2"/>
    <tablePart r:id="rId3"/>
  </tablePar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0C282-F941-4BCE-A3C8-130CDFCCE5C7}">
  <dimension ref="A1:F25"/>
  <sheetViews>
    <sheetView workbookViewId="0">
      <selection activeCell="C39" sqref="C39"/>
    </sheetView>
  </sheetViews>
  <sheetFormatPr defaultRowHeight="14.4" x14ac:dyDescent="0.3"/>
  <cols>
    <col min="1" max="1" width="39.5546875" bestFit="1" customWidth="1"/>
    <col min="2" max="2" width="40.109375" bestFit="1" customWidth="1"/>
    <col min="3" max="3" width="24.44140625" bestFit="1" customWidth="1"/>
    <col min="4" max="5" width="40.109375" bestFit="1" customWidth="1"/>
    <col min="6" max="6" width="12.109375" bestFit="1" customWidth="1"/>
  </cols>
  <sheetData>
    <row r="1" spans="1:6" x14ac:dyDescent="0.3">
      <c r="A1" s="11" t="s">
        <v>49</v>
      </c>
      <c r="B1" s="11" t="s">
        <v>50</v>
      </c>
      <c r="C1" s="11" t="s">
        <v>51</v>
      </c>
      <c r="D1" s="11" t="s">
        <v>50</v>
      </c>
      <c r="E1" s="12" t="s">
        <v>52</v>
      </c>
      <c r="F1" s="13" t="s">
        <v>53</v>
      </c>
    </row>
    <row r="2" spans="1:6" x14ac:dyDescent="0.3">
      <c r="A2" s="14" t="s">
        <v>39</v>
      </c>
      <c r="B2" s="14" t="s">
        <v>39</v>
      </c>
      <c r="C2" s="14" t="s">
        <v>39</v>
      </c>
      <c r="D2" s="14" t="s">
        <v>39</v>
      </c>
      <c r="E2" s="15" t="s">
        <v>54</v>
      </c>
      <c r="F2" s="16">
        <v>103614</v>
      </c>
    </row>
    <row r="3" spans="1:6" x14ac:dyDescent="0.3">
      <c r="A3" s="17" t="s">
        <v>42</v>
      </c>
      <c r="B3" s="17" t="s">
        <v>46</v>
      </c>
      <c r="C3" s="17" t="s">
        <v>42</v>
      </c>
      <c r="D3" s="17" t="s">
        <v>46</v>
      </c>
      <c r="E3" s="15" t="s">
        <v>46</v>
      </c>
      <c r="F3" s="18">
        <v>51863</v>
      </c>
    </row>
    <row r="4" spans="1:6" x14ac:dyDescent="0.3">
      <c r="A4" s="14" t="s">
        <v>41</v>
      </c>
      <c r="B4" s="14" t="s">
        <v>41</v>
      </c>
      <c r="C4" s="14" t="s">
        <v>41</v>
      </c>
      <c r="D4" s="14" t="s">
        <v>41</v>
      </c>
      <c r="E4" s="15" t="s">
        <v>55</v>
      </c>
      <c r="F4" s="16">
        <v>47266</v>
      </c>
    </row>
    <row r="5" spans="1:6" x14ac:dyDescent="0.3">
      <c r="A5" s="17" t="s">
        <v>42</v>
      </c>
      <c r="B5" s="17" t="s">
        <v>37</v>
      </c>
      <c r="C5" s="17" t="s">
        <v>37</v>
      </c>
      <c r="D5" s="17" t="s">
        <v>37</v>
      </c>
      <c r="E5" s="15" t="s">
        <v>37</v>
      </c>
      <c r="F5" s="18">
        <v>25224</v>
      </c>
    </row>
    <row r="6" spans="1:6" x14ac:dyDescent="0.3">
      <c r="A6" s="14" t="s">
        <v>56</v>
      </c>
      <c r="B6" s="14" t="s">
        <v>40</v>
      </c>
      <c r="C6" s="14" t="s">
        <v>40</v>
      </c>
      <c r="D6" s="14" t="s">
        <v>40</v>
      </c>
      <c r="E6" s="14" t="s">
        <v>57</v>
      </c>
      <c r="F6" s="16">
        <v>22925</v>
      </c>
    </row>
    <row r="7" spans="1:6" x14ac:dyDescent="0.3">
      <c r="A7" s="17" t="s">
        <v>56</v>
      </c>
      <c r="B7" s="17" t="s">
        <v>36</v>
      </c>
      <c r="C7" s="17" t="s">
        <v>36</v>
      </c>
      <c r="D7" s="17" t="s">
        <v>36</v>
      </c>
      <c r="E7" s="17" t="s">
        <v>58</v>
      </c>
      <c r="F7" s="18">
        <v>17317</v>
      </c>
    </row>
    <row r="8" spans="1:6" x14ac:dyDescent="0.3">
      <c r="A8" s="14" t="s">
        <v>56</v>
      </c>
      <c r="B8" s="14" t="s">
        <v>47</v>
      </c>
      <c r="C8" s="14" t="s">
        <v>38</v>
      </c>
      <c r="D8" s="14" t="s">
        <v>47</v>
      </c>
      <c r="E8" s="14" t="s">
        <v>47</v>
      </c>
      <c r="F8" s="16">
        <v>13706</v>
      </c>
    </row>
    <row r="9" spans="1:6" x14ac:dyDescent="0.3">
      <c r="A9" s="17" t="s">
        <v>56</v>
      </c>
      <c r="B9" s="17" t="s">
        <v>36</v>
      </c>
      <c r="C9" s="17" t="s">
        <v>36</v>
      </c>
      <c r="D9" s="17" t="s">
        <v>36</v>
      </c>
      <c r="E9" s="17" t="s">
        <v>59</v>
      </c>
      <c r="F9" s="18">
        <v>12163</v>
      </c>
    </row>
    <row r="10" spans="1:6" x14ac:dyDescent="0.3">
      <c r="A10" s="14" t="s">
        <v>56</v>
      </c>
      <c r="B10" s="14" t="s">
        <v>40</v>
      </c>
      <c r="C10" s="14" t="s">
        <v>40</v>
      </c>
      <c r="D10" s="14" t="s">
        <v>40</v>
      </c>
      <c r="E10" s="14" t="s">
        <v>60</v>
      </c>
      <c r="F10" s="16">
        <v>9734</v>
      </c>
    </row>
    <row r="11" spans="1:6" x14ac:dyDescent="0.3">
      <c r="A11" s="17" t="s">
        <v>56</v>
      </c>
      <c r="B11" s="17" t="s">
        <v>36</v>
      </c>
      <c r="C11" s="17" t="s">
        <v>36</v>
      </c>
      <c r="D11" s="17" t="s">
        <v>36</v>
      </c>
      <c r="E11" s="17" t="s">
        <v>61</v>
      </c>
      <c r="F11" s="18">
        <v>6335</v>
      </c>
    </row>
    <row r="12" spans="1:6" x14ac:dyDescent="0.3">
      <c r="A12" s="14" t="s">
        <v>62</v>
      </c>
      <c r="B12" s="14" t="s">
        <v>43</v>
      </c>
      <c r="C12" s="14" t="s">
        <v>42</v>
      </c>
      <c r="D12" s="14" t="s">
        <v>43</v>
      </c>
      <c r="E12" s="14" t="s">
        <v>43</v>
      </c>
      <c r="F12" s="16">
        <v>5530</v>
      </c>
    </row>
    <row r="13" spans="1:6" x14ac:dyDescent="0.3">
      <c r="A13" s="17" t="s">
        <v>56</v>
      </c>
      <c r="B13" s="17" t="s">
        <v>44</v>
      </c>
      <c r="C13" s="17" t="s">
        <v>40</v>
      </c>
      <c r="D13" s="17" t="s">
        <v>44</v>
      </c>
      <c r="E13" s="17" t="s">
        <v>44</v>
      </c>
      <c r="F13" s="18">
        <v>5480</v>
      </c>
    </row>
    <row r="14" spans="1:6" x14ac:dyDescent="0.3">
      <c r="A14" s="14" t="s">
        <v>41</v>
      </c>
      <c r="B14" s="14" t="s">
        <v>41</v>
      </c>
      <c r="C14" s="14" t="s">
        <v>41</v>
      </c>
      <c r="D14" s="14" t="s">
        <v>41</v>
      </c>
      <c r="E14" s="14" t="s">
        <v>63</v>
      </c>
      <c r="F14" s="16">
        <v>4406</v>
      </c>
    </row>
    <row r="15" spans="1:6" x14ac:dyDescent="0.3">
      <c r="A15" s="17" t="s">
        <v>56</v>
      </c>
      <c r="B15" s="17" t="s">
        <v>36</v>
      </c>
      <c r="C15" s="17" t="s">
        <v>36</v>
      </c>
      <c r="D15" s="17" t="s">
        <v>36</v>
      </c>
      <c r="E15" s="17" t="s">
        <v>64</v>
      </c>
      <c r="F15" s="18">
        <v>4302</v>
      </c>
    </row>
    <row r="16" spans="1:6" x14ac:dyDescent="0.3">
      <c r="A16" s="14" t="s">
        <v>42</v>
      </c>
      <c r="B16" s="14" t="s">
        <v>48</v>
      </c>
      <c r="C16" s="14" t="s">
        <v>42</v>
      </c>
      <c r="D16" s="14" t="s">
        <v>48</v>
      </c>
      <c r="E16" s="14" t="s">
        <v>48</v>
      </c>
      <c r="F16" s="16">
        <v>3768</v>
      </c>
    </row>
    <row r="17" spans="1:6" x14ac:dyDescent="0.3">
      <c r="A17" s="17" t="s">
        <v>56</v>
      </c>
      <c r="B17" s="17" t="s">
        <v>45</v>
      </c>
      <c r="C17" s="17" t="s">
        <v>38</v>
      </c>
      <c r="D17" s="17" t="s">
        <v>45</v>
      </c>
      <c r="E17" s="17" t="s">
        <v>65</v>
      </c>
      <c r="F17" s="18">
        <v>3353</v>
      </c>
    </row>
    <row r="18" spans="1:6" x14ac:dyDescent="0.3">
      <c r="A18" s="14" t="s">
        <v>56</v>
      </c>
      <c r="B18" s="14" t="s">
        <v>36</v>
      </c>
      <c r="C18" s="14" t="s">
        <v>36</v>
      </c>
      <c r="D18" s="14" t="s">
        <v>36</v>
      </c>
      <c r="E18" s="14" t="s">
        <v>66</v>
      </c>
      <c r="F18" s="16">
        <v>1826</v>
      </c>
    </row>
    <row r="19" spans="1:6" x14ac:dyDescent="0.3">
      <c r="A19" s="17" t="s">
        <v>56</v>
      </c>
      <c r="B19" s="17" t="s">
        <v>45</v>
      </c>
      <c r="C19" s="17" t="s">
        <v>38</v>
      </c>
      <c r="D19" s="17" t="s">
        <v>45</v>
      </c>
      <c r="E19" s="17" t="s">
        <v>67</v>
      </c>
      <c r="F19" s="18">
        <v>1591</v>
      </c>
    </row>
    <row r="20" spans="1:6" x14ac:dyDescent="0.3">
      <c r="A20" s="14" t="s">
        <v>39</v>
      </c>
      <c r="B20" s="14" t="s">
        <v>39</v>
      </c>
      <c r="C20" s="14" t="s">
        <v>39</v>
      </c>
      <c r="D20" s="14" t="s">
        <v>39</v>
      </c>
      <c r="E20" s="14" t="s">
        <v>68</v>
      </c>
      <c r="F20" s="16">
        <v>1472</v>
      </c>
    </row>
    <row r="21" spans="1:6" x14ac:dyDescent="0.3">
      <c r="A21" s="17" t="s">
        <v>56</v>
      </c>
      <c r="B21" s="17" t="s">
        <v>36</v>
      </c>
      <c r="C21" s="17" t="s">
        <v>36</v>
      </c>
      <c r="D21" s="17" t="s">
        <v>36</v>
      </c>
      <c r="E21" s="17" t="s">
        <v>69</v>
      </c>
      <c r="F21" s="18">
        <v>350</v>
      </c>
    </row>
    <row r="22" spans="1:6" x14ac:dyDescent="0.3">
      <c r="A22" s="14" t="s">
        <v>56</v>
      </c>
      <c r="B22" s="14" t="s">
        <v>40</v>
      </c>
      <c r="C22" s="14" t="s">
        <v>40</v>
      </c>
      <c r="D22" s="14" t="s">
        <v>40</v>
      </c>
      <c r="E22" s="14" t="s">
        <v>70</v>
      </c>
      <c r="F22" s="16">
        <v>79</v>
      </c>
    </row>
    <row r="23" spans="1:6" x14ac:dyDescent="0.3">
      <c r="A23" s="17" t="s">
        <v>41</v>
      </c>
      <c r="B23" s="17" t="s">
        <v>41</v>
      </c>
      <c r="C23" s="17" t="s">
        <v>41</v>
      </c>
      <c r="D23" s="17" t="s">
        <v>41</v>
      </c>
      <c r="E23" s="17" t="s">
        <v>71</v>
      </c>
      <c r="F23" s="18">
        <v>51</v>
      </c>
    </row>
    <row r="24" spans="1:6" x14ac:dyDescent="0.3">
      <c r="A24" s="14" t="s">
        <v>56</v>
      </c>
      <c r="B24" s="14" t="s">
        <v>45</v>
      </c>
      <c r="C24" s="14" t="s">
        <v>38</v>
      </c>
      <c r="D24" s="14" t="s">
        <v>45</v>
      </c>
      <c r="E24" s="14" t="s">
        <v>72</v>
      </c>
      <c r="F24" s="16">
        <v>15</v>
      </c>
    </row>
    <row r="25" spans="1:6" x14ac:dyDescent="0.3">
      <c r="A25" s="17" t="s">
        <v>39</v>
      </c>
      <c r="B25" s="17" t="s">
        <v>39</v>
      </c>
      <c r="C25" s="17" t="s">
        <v>39</v>
      </c>
      <c r="D25" s="17" t="s">
        <v>39</v>
      </c>
      <c r="E25" s="17" t="s">
        <v>73</v>
      </c>
      <c r="F25" s="18">
        <v>7</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6323D-835C-49D5-9A5E-F00B2D9F35E1}">
  <dimension ref="B2:C33"/>
  <sheetViews>
    <sheetView zoomScaleNormal="100" workbookViewId="0">
      <selection activeCell="B2" sqref="B2"/>
    </sheetView>
  </sheetViews>
  <sheetFormatPr defaultColWidth="9.109375" defaultRowHeight="15.6" x14ac:dyDescent="0.3"/>
  <cols>
    <col min="1" max="1" width="9.109375" style="23"/>
    <col min="2" max="2" width="30.33203125" style="23" customWidth="1"/>
    <col min="3" max="3" width="19.6640625" style="23" bestFit="1" customWidth="1"/>
    <col min="4" max="16384" width="9.109375" style="23"/>
  </cols>
  <sheetData>
    <row r="2" spans="2:3" x14ac:dyDescent="0.3">
      <c r="B2" s="35" t="s">
        <v>110</v>
      </c>
    </row>
    <row r="3" spans="2:3" ht="16.2" thickBot="1" x14ac:dyDescent="0.35"/>
    <row r="4" spans="2:3" x14ac:dyDescent="0.3">
      <c r="B4" s="31" t="s">
        <v>74</v>
      </c>
      <c r="C4" s="32" t="s">
        <v>120</v>
      </c>
    </row>
    <row r="5" spans="2:3" x14ac:dyDescent="0.3">
      <c r="B5" s="33" t="s">
        <v>111</v>
      </c>
      <c r="C5" s="90">
        <v>856</v>
      </c>
    </row>
    <row r="6" spans="2:3" x14ac:dyDescent="0.3">
      <c r="B6" s="33" t="s">
        <v>112</v>
      </c>
      <c r="C6" s="90">
        <v>693</v>
      </c>
    </row>
    <row r="7" spans="2:3" x14ac:dyDescent="0.3">
      <c r="B7" s="33" t="s">
        <v>113</v>
      </c>
      <c r="C7" s="90">
        <v>208</v>
      </c>
    </row>
    <row r="8" spans="2:3" x14ac:dyDescent="0.3">
      <c r="B8" s="33" t="s">
        <v>114</v>
      </c>
      <c r="C8" s="90">
        <v>130</v>
      </c>
    </row>
    <row r="9" spans="2:3" x14ac:dyDescent="0.3">
      <c r="B9" s="33" t="s">
        <v>115</v>
      </c>
      <c r="C9" s="90">
        <v>120</v>
      </c>
    </row>
    <row r="10" spans="2:3" x14ac:dyDescent="0.3">
      <c r="B10" s="33" t="s">
        <v>116</v>
      </c>
      <c r="C10" s="90">
        <v>82</v>
      </c>
    </row>
    <row r="11" spans="2:3" x14ac:dyDescent="0.3">
      <c r="B11" s="33" t="s">
        <v>117</v>
      </c>
      <c r="C11" s="90">
        <v>55</v>
      </c>
    </row>
    <row r="12" spans="2:3" x14ac:dyDescent="0.3">
      <c r="B12" s="33" t="s">
        <v>118</v>
      </c>
      <c r="C12" s="90">
        <v>58</v>
      </c>
    </row>
    <row r="13" spans="2:3" ht="16.2" thickBot="1" x14ac:dyDescent="0.35">
      <c r="B13" s="91" t="s">
        <v>119</v>
      </c>
      <c r="C13" s="92">
        <f>SUM(C5:C12)</f>
        <v>2202</v>
      </c>
    </row>
    <row r="32" spans="2:2" x14ac:dyDescent="0.3">
      <c r="B32" s="24" t="s">
        <v>77</v>
      </c>
    </row>
    <row r="33" spans="2:2" x14ac:dyDescent="0.3">
      <c r="B33" s="37" t="s">
        <v>121</v>
      </c>
    </row>
  </sheetData>
  <hyperlinks>
    <hyperlink ref="B33" r:id="rId1" xr:uid="{768182DE-6ED9-45D6-9F10-3C6861D140CA}"/>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D781C-7E64-483F-97DC-05795364D11A}">
  <dimension ref="B2:U18"/>
  <sheetViews>
    <sheetView workbookViewId="0">
      <selection activeCell="B2" sqref="B2"/>
    </sheetView>
  </sheetViews>
  <sheetFormatPr defaultColWidth="9.109375" defaultRowHeight="15.6" x14ac:dyDescent="0.3"/>
  <cols>
    <col min="1" max="1" width="9.109375" style="23"/>
    <col min="2" max="2" width="22.44140625" style="23" customWidth="1"/>
    <col min="3" max="21" width="10.109375" style="23" bestFit="1" customWidth="1"/>
    <col min="22" max="16384" width="9.109375" style="23"/>
  </cols>
  <sheetData>
    <row r="2" spans="2:21" x14ac:dyDescent="0.3">
      <c r="B2" s="35" t="s">
        <v>175</v>
      </c>
    </row>
    <row r="3" spans="2:21" x14ac:dyDescent="0.3">
      <c r="B3" s="45" t="s">
        <v>686</v>
      </c>
    </row>
    <row r="5" spans="2:21" x14ac:dyDescent="0.3">
      <c r="B5" s="72" t="s">
        <v>122</v>
      </c>
      <c r="C5" s="73" t="s">
        <v>123</v>
      </c>
      <c r="D5" s="73" t="s">
        <v>124</v>
      </c>
      <c r="E5" s="73" t="s">
        <v>125</v>
      </c>
      <c r="F5" s="73" t="s">
        <v>126</v>
      </c>
      <c r="G5" s="73" t="s">
        <v>127</v>
      </c>
      <c r="H5" s="73" t="s">
        <v>128</v>
      </c>
      <c r="I5" s="73" t="s">
        <v>129</v>
      </c>
      <c r="J5" s="73" t="s">
        <v>130</v>
      </c>
      <c r="K5" s="73" t="s">
        <v>131</v>
      </c>
      <c r="L5" s="73" t="s">
        <v>132</v>
      </c>
      <c r="M5" s="73" t="s">
        <v>133</v>
      </c>
      <c r="N5" s="73" t="s">
        <v>134</v>
      </c>
      <c r="O5" s="73" t="s">
        <v>135</v>
      </c>
      <c r="P5" s="73" t="s">
        <v>136</v>
      </c>
      <c r="Q5" s="73" t="s">
        <v>137</v>
      </c>
      <c r="R5" s="73" t="s">
        <v>138</v>
      </c>
      <c r="S5" s="73" t="s">
        <v>139</v>
      </c>
      <c r="T5" s="73" t="s">
        <v>140</v>
      </c>
      <c r="U5" s="74" t="s">
        <v>141</v>
      </c>
    </row>
    <row r="6" spans="2:21" x14ac:dyDescent="0.3">
      <c r="B6" s="38" t="s">
        <v>142</v>
      </c>
      <c r="C6" s="39">
        <v>0</v>
      </c>
      <c r="D6" s="40">
        <v>6.0000000000000001E-3</v>
      </c>
      <c r="E6" s="40">
        <v>6.0000000000000001E-3</v>
      </c>
      <c r="F6" s="40">
        <v>1.0999999999999999E-2</v>
      </c>
      <c r="G6" s="40">
        <v>3.9999999999999897E-3</v>
      </c>
      <c r="H6" s="39">
        <v>0</v>
      </c>
      <c r="I6" s="40">
        <v>2.9999999999999901E-3</v>
      </c>
      <c r="J6" s="40">
        <v>2.7E-2</v>
      </c>
      <c r="K6" s="40">
        <v>3.7999999999999999E-2</v>
      </c>
      <c r="L6" s="40">
        <v>3.4000000000000002E-2</v>
      </c>
      <c r="M6" s="40">
        <v>7.0999999999999994E-2</v>
      </c>
      <c r="N6" s="40">
        <v>7.3999999999999996E-2</v>
      </c>
      <c r="O6" s="40">
        <v>7.0000000000000007E-2</v>
      </c>
      <c r="P6" s="40">
        <v>6.8000000000000005E-2</v>
      </c>
      <c r="Q6" s="40">
        <v>8.1000000000000003E-2</v>
      </c>
      <c r="R6" s="40">
        <v>0.115</v>
      </c>
      <c r="S6" s="40">
        <v>0.111</v>
      </c>
      <c r="T6" s="40">
        <v>0.09</v>
      </c>
      <c r="U6" s="46">
        <v>8.6999999999999994E-2</v>
      </c>
    </row>
    <row r="7" spans="2:21" x14ac:dyDescent="0.3">
      <c r="B7" s="38" t="s">
        <v>143</v>
      </c>
      <c r="C7" s="39">
        <v>0</v>
      </c>
      <c r="D7" s="41">
        <v>-6.0000000000000001E-3</v>
      </c>
      <c r="E7" s="40">
        <v>6.0000000000000001E-3</v>
      </c>
      <c r="F7" s="40">
        <v>1.7000000000000001E-2</v>
      </c>
      <c r="G7" s="40">
        <v>1.2999999999999999E-2</v>
      </c>
      <c r="H7" s="40">
        <v>1.4E-2</v>
      </c>
      <c r="I7" s="40">
        <v>6.0000000000000001E-3</v>
      </c>
      <c r="J7" s="40">
        <v>2.1999999999999999E-2</v>
      </c>
      <c r="K7" s="40">
        <v>1.2999999999999999E-2</v>
      </c>
      <c r="L7" s="40">
        <v>2.4E-2</v>
      </c>
      <c r="M7" s="40">
        <v>3.2000000000000001E-2</v>
      </c>
      <c r="N7" s="40">
        <v>3.6999999999999998E-2</v>
      </c>
      <c r="O7" s="40">
        <v>3.1E-2</v>
      </c>
      <c r="P7" s="40">
        <v>3.5000000000000003E-2</v>
      </c>
      <c r="Q7" s="40">
        <v>3.4000000000000002E-2</v>
      </c>
      <c r="R7" s="40">
        <v>6.2E-2</v>
      </c>
      <c r="S7" s="40">
        <v>6.4000000000000001E-2</v>
      </c>
      <c r="T7" s="40">
        <v>5.2999999999999999E-2</v>
      </c>
      <c r="U7" s="46">
        <v>4.2000000000000003E-2</v>
      </c>
    </row>
    <row r="8" spans="2:21" x14ac:dyDescent="0.3">
      <c r="B8" s="38" t="s">
        <v>144</v>
      </c>
      <c r="C8" s="39">
        <v>0</v>
      </c>
      <c r="D8" s="41">
        <v>-1.0999999999999999E-2</v>
      </c>
      <c r="E8" s="41">
        <v>-7.0000000000000097E-3</v>
      </c>
      <c r="F8" s="40">
        <v>6.0000000000000001E-3</v>
      </c>
      <c r="G8" s="41">
        <v>-1.4999999999999999E-2</v>
      </c>
      <c r="H8" s="41">
        <v>-2.1999999999999999E-2</v>
      </c>
      <c r="I8" s="41">
        <v>-3.9E-2</v>
      </c>
      <c r="J8" s="41">
        <v>-1.4E-2</v>
      </c>
      <c r="K8" s="41">
        <v>-1.9E-2</v>
      </c>
      <c r="L8" s="41">
        <v>-2.9000000000000001E-2</v>
      </c>
      <c r="M8" s="41">
        <v>-8.0000000000000106E-3</v>
      </c>
      <c r="N8" s="41">
        <v>-1.2E-2</v>
      </c>
      <c r="O8" s="41">
        <v>-1.4E-2</v>
      </c>
      <c r="P8" s="41">
        <v>-6.0000000000000001E-3</v>
      </c>
      <c r="Q8" s="41">
        <v>-3.00000000000001E-3</v>
      </c>
      <c r="R8" s="40">
        <v>1.2E-2</v>
      </c>
      <c r="S8" s="40">
        <v>1.2999999999999999E-2</v>
      </c>
      <c r="T8" s="40">
        <v>1.2E-2</v>
      </c>
      <c r="U8" s="46">
        <v>3.2000000000000001E-2</v>
      </c>
    </row>
    <row r="9" spans="2:21" x14ac:dyDescent="0.3">
      <c r="B9" s="38" t="s">
        <v>145</v>
      </c>
      <c r="C9" s="39">
        <v>0</v>
      </c>
      <c r="D9" s="40">
        <v>1.2E-2</v>
      </c>
      <c r="E9" s="40">
        <v>1.0999999999999999E-2</v>
      </c>
      <c r="F9" s="40">
        <v>8.9999999999999993E-3</v>
      </c>
      <c r="G9" s="40">
        <v>5.0000000000000001E-3</v>
      </c>
      <c r="H9" s="40">
        <v>0.01</v>
      </c>
      <c r="I9" s="40">
        <v>8.0000000000000002E-3</v>
      </c>
      <c r="J9" s="40">
        <v>1.9E-2</v>
      </c>
      <c r="K9" s="40">
        <v>1.9E-2</v>
      </c>
      <c r="L9" s="40">
        <v>1.6E-2</v>
      </c>
      <c r="M9" s="40">
        <v>1.9E-2</v>
      </c>
      <c r="N9" s="40">
        <v>1.4999999999999999E-2</v>
      </c>
      <c r="O9" s="40">
        <v>1.2E-2</v>
      </c>
      <c r="P9" s="40">
        <v>6.0000000000000097E-3</v>
      </c>
      <c r="Q9" s="40">
        <v>0.01</v>
      </c>
      <c r="R9" s="40">
        <v>1.2E-2</v>
      </c>
      <c r="S9" s="40">
        <v>1.4999999999999999E-2</v>
      </c>
      <c r="T9" s="40">
        <v>0.02</v>
      </c>
      <c r="U9" s="46">
        <v>1.6E-2</v>
      </c>
    </row>
    <row r="10" spans="2:21" x14ac:dyDescent="0.3">
      <c r="B10" s="38" t="s">
        <v>146</v>
      </c>
      <c r="C10" s="39">
        <v>0</v>
      </c>
      <c r="D10" s="40">
        <v>5.0000000000000001E-3</v>
      </c>
      <c r="E10" s="40">
        <v>1E-3</v>
      </c>
      <c r="F10" s="41">
        <v>-3.0000000000000001E-3</v>
      </c>
      <c r="G10" s="39">
        <v>0</v>
      </c>
      <c r="H10" s="41">
        <v>-2E-3</v>
      </c>
      <c r="I10" s="41">
        <v>-5.0000000000000001E-3</v>
      </c>
      <c r="J10" s="40">
        <v>1E-3</v>
      </c>
      <c r="K10" s="40">
        <v>4.0000000000000001E-3</v>
      </c>
      <c r="L10" s="39">
        <v>0</v>
      </c>
      <c r="M10" s="40">
        <v>2E-3</v>
      </c>
      <c r="N10" s="39">
        <v>0</v>
      </c>
      <c r="O10" s="39">
        <v>0</v>
      </c>
      <c r="P10" s="41">
        <v>-1E-3</v>
      </c>
      <c r="Q10" s="40">
        <v>2E-3</v>
      </c>
      <c r="R10" s="40">
        <v>8.9999999999999993E-3</v>
      </c>
      <c r="S10" s="40">
        <v>1.0999999999999999E-2</v>
      </c>
      <c r="T10" s="40">
        <v>1.7000000000000001E-2</v>
      </c>
      <c r="U10" s="46">
        <v>1.0999999999999999E-2</v>
      </c>
    </row>
    <row r="11" spans="2:21" x14ac:dyDescent="0.3">
      <c r="B11" s="38" t="s">
        <v>147</v>
      </c>
      <c r="C11" s="39">
        <v>0</v>
      </c>
      <c r="D11" s="40">
        <v>2E-3</v>
      </c>
      <c r="E11" s="40">
        <v>5.0000000000000001E-3</v>
      </c>
      <c r="F11" s="40">
        <v>6.0000000000000001E-3</v>
      </c>
      <c r="G11" s="40">
        <v>1.0999999999999999E-2</v>
      </c>
      <c r="H11" s="40">
        <v>4.0000000000000001E-3</v>
      </c>
      <c r="I11" s="41">
        <v>-4.0000000000000001E-3</v>
      </c>
      <c r="J11" s="40">
        <v>6.0000000000000001E-3</v>
      </c>
      <c r="K11" s="40">
        <v>5.0000000000000001E-3</v>
      </c>
      <c r="L11" s="40">
        <v>0.01</v>
      </c>
      <c r="M11" s="40">
        <v>4.0000000000000001E-3</v>
      </c>
      <c r="N11" s="40">
        <v>2E-3</v>
      </c>
      <c r="O11" s="39">
        <v>0</v>
      </c>
      <c r="P11" s="40">
        <v>6.0000000000000001E-3</v>
      </c>
      <c r="Q11" s="40">
        <v>4.0000000000000001E-3</v>
      </c>
      <c r="R11" s="40">
        <v>4.0000000000000001E-3</v>
      </c>
      <c r="S11" s="40">
        <v>6.0000000000000001E-3</v>
      </c>
      <c r="T11" s="40">
        <v>7.0000000000000001E-3</v>
      </c>
      <c r="U11" s="46">
        <v>6.0000000000000001E-3</v>
      </c>
    </row>
    <row r="12" spans="2:21" x14ac:dyDescent="0.3">
      <c r="B12" s="38" t="s">
        <v>148</v>
      </c>
      <c r="C12" s="39">
        <v>0</v>
      </c>
      <c r="D12" s="40">
        <v>2E-3</v>
      </c>
      <c r="E12" s="40">
        <v>6.0000000000000001E-3</v>
      </c>
      <c r="F12" s="40">
        <v>2E-3</v>
      </c>
      <c r="G12" s="40">
        <v>1E-3</v>
      </c>
      <c r="H12" s="40">
        <v>1E-3</v>
      </c>
      <c r="I12" s="41">
        <v>-6.0000000000000001E-3</v>
      </c>
      <c r="J12" s="40">
        <v>6.0000000000000001E-3</v>
      </c>
      <c r="K12" s="39">
        <v>0</v>
      </c>
      <c r="L12" s="40">
        <v>1E-3</v>
      </c>
      <c r="M12" s="40">
        <v>6.0000000000000001E-3</v>
      </c>
      <c r="N12" s="41">
        <v>-7.0000000000000001E-3</v>
      </c>
      <c r="O12" s="41">
        <v>-1.0999999999999999E-2</v>
      </c>
      <c r="P12" s="41">
        <v>-0.01</v>
      </c>
      <c r="Q12" s="41">
        <v>-1.2E-2</v>
      </c>
      <c r="R12" s="41">
        <v>-1.2E-2</v>
      </c>
      <c r="S12" s="41">
        <v>-8.0000000000000002E-3</v>
      </c>
      <c r="T12" s="41">
        <v>-7.0000000000000001E-3</v>
      </c>
      <c r="U12" s="47">
        <v>-6.0000000000000001E-3</v>
      </c>
    </row>
    <row r="13" spans="2:21" x14ac:dyDescent="0.3">
      <c r="B13" s="38" t="s">
        <v>149</v>
      </c>
      <c r="C13" s="39">
        <v>0</v>
      </c>
      <c r="D13" s="39">
        <v>0</v>
      </c>
      <c r="E13" s="41">
        <v>-2E-3</v>
      </c>
      <c r="F13" s="41">
        <v>-5.0000000000000001E-3</v>
      </c>
      <c r="G13" s="41">
        <v>-5.0000000000000001E-3</v>
      </c>
      <c r="H13" s="41">
        <v>-5.0000000000000001E-3</v>
      </c>
      <c r="I13" s="41">
        <v>-8.9999999999999906E-3</v>
      </c>
      <c r="J13" s="41">
        <v>-2E-3</v>
      </c>
      <c r="K13" s="41">
        <v>-9.9999999999999699E-4</v>
      </c>
      <c r="L13" s="41">
        <v>-4.0000000000000001E-3</v>
      </c>
      <c r="M13" s="41">
        <v>-2E-3</v>
      </c>
      <c r="N13" s="41">
        <v>-1.0999999999999999E-2</v>
      </c>
      <c r="O13" s="41">
        <v>-1.2E-2</v>
      </c>
      <c r="P13" s="41">
        <v>-1.6E-2</v>
      </c>
      <c r="Q13" s="41">
        <v>-8.0000000000000002E-3</v>
      </c>
      <c r="R13" s="41">
        <v>-1.2999999999999999E-2</v>
      </c>
      <c r="S13" s="41">
        <v>-1.4E-2</v>
      </c>
      <c r="T13" s="41">
        <v>-6.0000000000000001E-3</v>
      </c>
      <c r="U13" s="47">
        <v>-1.0999999999999999E-2</v>
      </c>
    </row>
    <row r="14" spans="2:21" x14ac:dyDescent="0.3">
      <c r="B14" s="38" t="s">
        <v>150</v>
      </c>
      <c r="C14" s="39">
        <v>0</v>
      </c>
      <c r="D14" s="40">
        <v>5.0000000000000001E-3</v>
      </c>
      <c r="E14" s="39">
        <v>0</v>
      </c>
      <c r="F14" s="41">
        <v>-2.9999999999999901E-3</v>
      </c>
      <c r="G14" s="41">
        <v>-1.0999999999999999E-2</v>
      </c>
      <c r="H14" s="41">
        <v>-1.4E-2</v>
      </c>
      <c r="I14" s="41">
        <v>-2.5999999999999999E-2</v>
      </c>
      <c r="J14" s="41">
        <v>-1.0999999999999999E-2</v>
      </c>
      <c r="K14" s="41">
        <v>-1.7999999999999999E-2</v>
      </c>
      <c r="L14" s="41">
        <v>-1.4999999999999999E-2</v>
      </c>
      <c r="M14" s="41">
        <v>-0.03</v>
      </c>
      <c r="N14" s="41">
        <v>-0.03</v>
      </c>
      <c r="O14" s="41">
        <v>-3.3000000000000002E-2</v>
      </c>
      <c r="P14" s="41">
        <v>-3.5000000000000003E-2</v>
      </c>
      <c r="Q14" s="41">
        <v>-0.04</v>
      </c>
      <c r="R14" s="41">
        <v>-0.04</v>
      </c>
      <c r="S14" s="41">
        <v>-2.5000000000000001E-2</v>
      </c>
      <c r="T14" s="41">
        <v>-2.1999999999999999E-2</v>
      </c>
      <c r="U14" s="47">
        <v>-2.8000000000000001E-2</v>
      </c>
    </row>
    <row r="15" spans="2:21" x14ac:dyDescent="0.3">
      <c r="B15" s="42" t="s">
        <v>151</v>
      </c>
      <c r="C15" s="43">
        <v>0</v>
      </c>
      <c r="D15" s="44">
        <v>-8.9999999999999906E-3</v>
      </c>
      <c r="E15" s="44">
        <v>-9.9999999999999699E-4</v>
      </c>
      <c r="F15" s="44">
        <v>-7.9999999999999898E-3</v>
      </c>
      <c r="G15" s="44">
        <v>-1.2999999999999999E-2</v>
      </c>
      <c r="H15" s="44">
        <v>-2.3E-2</v>
      </c>
      <c r="I15" s="44">
        <v>-3.4000000000000002E-2</v>
      </c>
      <c r="J15" s="44">
        <v>-2.4E-2</v>
      </c>
      <c r="K15" s="44">
        <v>-2.8000000000000001E-2</v>
      </c>
      <c r="L15" s="44">
        <v>-3.2000000000000001E-2</v>
      </c>
      <c r="M15" s="44">
        <v>-4.2999999999999997E-2</v>
      </c>
      <c r="N15" s="44">
        <v>-4.4999999999999998E-2</v>
      </c>
      <c r="O15" s="44">
        <v>-4.5999999999999999E-2</v>
      </c>
      <c r="P15" s="44">
        <v>-4.9000000000000002E-2</v>
      </c>
      <c r="Q15" s="44">
        <v>-0.05</v>
      </c>
      <c r="R15" s="44">
        <v>-4.2000000000000003E-2</v>
      </c>
      <c r="S15" s="44">
        <v>-3.3000000000000002E-2</v>
      </c>
      <c r="T15" s="44">
        <v>-3.4000000000000002E-2</v>
      </c>
      <c r="U15" s="48">
        <v>-3.9E-2</v>
      </c>
    </row>
    <row r="17" spans="2:2" x14ac:dyDescent="0.3">
      <c r="B17" s="24" t="s">
        <v>77</v>
      </c>
    </row>
    <row r="18" spans="2:2" x14ac:dyDescent="0.3">
      <c r="B18" s="34" t="s">
        <v>190</v>
      </c>
    </row>
  </sheetData>
  <hyperlinks>
    <hyperlink ref="B18" r:id="rId1" xr:uid="{72AFA2BE-D58A-49D4-B8F9-45BD2111985E}"/>
  </hyperlinks>
  <pageMargins left="0.7" right="0.7" top="0.75" bottom="0.75" header="0.3" footer="0.3"/>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43DF6-5FBD-4C4B-8927-CEADA2ADE626}">
  <dimension ref="B2:F40"/>
  <sheetViews>
    <sheetView workbookViewId="0">
      <selection activeCell="B2" sqref="B2"/>
    </sheetView>
  </sheetViews>
  <sheetFormatPr defaultColWidth="9.109375" defaultRowHeight="14.4" x14ac:dyDescent="0.3"/>
  <cols>
    <col min="1" max="1" width="9.109375" style="20"/>
    <col min="2" max="2" width="24.5546875" style="22" customWidth="1"/>
    <col min="3" max="3" width="17.5546875" style="20" bestFit="1" customWidth="1"/>
    <col min="4" max="4" width="18.33203125" style="20" customWidth="1"/>
    <col min="5" max="5" width="14.109375" style="20" customWidth="1"/>
    <col min="6" max="6" width="31" style="20" bestFit="1" customWidth="1"/>
    <col min="7" max="16384" width="9.109375" style="20"/>
  </cols>
  <sheetData>
    <row r="2" spans="2:6" ht="15.6" x14ac:dyDescent="0.3">
      <c r="B2" s="35" t="s">
        <v>176</v>
      </c>
    </row>
    <row r="4" spans="2:6" s="22" customFormat="1" ht="33" customHeight="1" x14ac:dyDescent="0.3">
      <c r="B4" s="65" t="s">
        <v>153</v>
      </c>
      <c r="C4" s="65" t="s">
        <v>154</v>
      </c>
      <c r="D4" s="65" t="s">
        <v>157</v>
      </c>
      <c r="E4" s="65" t="s">
        <v>158</v>
      </c>
      <c r="F4" s="65" t="s">
        <v>159</v>
      </c>
    </row>
    <row r="5" spans="2:6" x14ac:dyDescent="0.3">
      <c r="B5" s="66" t="s">
        <v>93</v>
      </c>
      <c r="C5" s="67">
        <v>126758</v>
      </c>
      <c r="D5" s="68">
        <f t="shared" ref="D5:D37" si="0">C5/100000</f>
        <v>1.2675799999999999</v>
      </c>
      <c r="E5" s="66">
        <v>1</v>
      </c>
      <c r="F5" s="69">
        <f t="shared" ref="F5:F37" si="1">E5/D5</f>
        <v>0.78890484229792202</v>
      </c>
    </row>
    <row r="6" spans="2:6" x14ac:dyDescent="0.3">
      <c r="B6" s="66" t="s">
        <v>106</v>
      </c>
      <c r="C6" s="67">
        <v>78473</v>
      </c>
      <c r="D6" s="68">
        <f t="shared" si="0"/>
        <v>0.78473000000000004</v>
      </c>
      <c r="E6" s="66">
        <v>1</v>
      </c>
      <c r="F6" s="69">
        <f t="shared" si="1"/>
        <v>1.2743236527213182</v>
      </c>
    </row>
    <row r="7" spans="2:6" x14ac:dyDescent="0.3">
      <c r="B7" s="66" t="s">
        <v>11</v>
      </c>
      <c r="C7" s="67">
        <v>269621</v>
      </c>
      <c r="D7" s="68">
        <f t="shared" si="0"/>
        <v>2.6962100000000002</v>
      </c>
      <c r="E7" s="66">
        <v>4</v>
      </c>
      <c r="F7" s="69">
        <f t="shared" si="1"/>
        <v>1.4835639657148367</v>
      </c>
    </row>
    <row r="8" spans="2:6" x14ac:dyDescent="0.3">
      <c r="B8" s="66" t="s">
        <v>88</v>
      </c>
      <c r="C8" s="67">
        <v>161747</v>
      </c>
      <c r="D8" s="68">
        <f t="shared" si="0"/>
        <v>1.61747</v>
      </c>
      <c r="E8" s="66">
        <v>3</v>
      </c>
      <c r="F8" s="69">
        <f t="shared" si="1"/>
        <v>1.8547484651956452</v>
      </c>
    </row>
    <row r="9" spans="2:6" x14ac:dyDescent="0.3">
      <c r="B9" s="66" t="s">
        <v>101</v>
      </c>
      <c r="C9" s="67">
        <v>51268</v>
      </c>
      <c r="D9" s="68">
        <f t="shared" si="0"/>
        <v>0.51268000000000002</v>
      </c>
      <c r="E9" s="66">
        <v>1</v>
      </c>
      <c r="F9" s="69">
        <f t="shared" si="1"/>
        <v>1.9505344464383241</v>
      </c>
    </row>
    <row r="10" spans="2:6" x14ac:dyDescent="0.3">
      <c r="B10" s="66" t="s">
        <v>82</v>
      </c>
      <c r="C10" s="67">
        <v>150168</v>
      </c>
      <c r="D10" s="68">
        <f t="shared" si="0"/>
        <v>1.5016799999999999</v>
      </c>
      <c r="E10" s="66">
        <v>3</v>
      </c>
      <c r="F10" s="69">
        <f t="shared" si="1"/>
        <v>1.9977625059932878</v>
      </c>
    </row>
    <row r="11" spans="2:6" x14ac:dyDescent="0.3">
      <c r="B11" s="66" t="s">
        <v>104</v>
      </c>
      <c r="C11" s="67">
        <v>232495</v>
      </c>
      <c r="D11" s="68">
        <f t="shared" si="0"/>
        <v>2.3249499999999999</v>
      </c>
      <c r="E11" s="66">
        <v>5</v>
      </c>
      <c r="F11" s="69">
        <f t="shared" si="1"/>
        <v>2.1505838835243769</v>
      </c>
    </row>
    <row r="12" spans="2:6" x14ac:dyDescent="0.3">
      <c r="B12" s="66" t="s">
        <v>94</v>
      </c>
      <c r="C12" s="67">
        <v>44981</v>
      </c>
      <c r="D12" s="68">
        <f t="shared" si="0"/>
        <v>0.44980999999999999</v>
      </c>
      <c r="E12" s="66">
        <v>1</v>
      </c>
      <c r="F12" s="69">
        <f t="shared" si="1"/>
        <v>2.2231608901536206</v>
      </c>
    </row>
    <row r="13" spans="2:6" x14ac:dyDescent="0.3">
      <c r="B13" s="66" t="s">
        <v>81</v>
      </c>
      <c r="C13" s="67">
        <v>44268</v>
      </c>
      <c r="D13" s="68">
        <f t="shared" si="0"/>
        <v>0.44268000000000002</v>
      </c>
      <c r="E13" s="66">
        <v>1</v>
      </c>
      <c r="F13" s="69">
        <f t="shared" si="1"/>
        <v>2.2589681033703801</v>
      </c>
    </row>
    <row r="14" spans="2:6" x14ac:dyDescent="0.3">
      <c r="B14" s="66" t="s">
        <v>99</v>
      </c>
      <c r="C14" s="67">
        <v>147920</v>
      </c>
      <c r="D14" s="68">
        <f t="shared" si="0"/>
        <v>1.4792000000000001</v>
      </c>
      <c r="E14" s="66">
        <v>4</v>
      </c>
      <c r="F14" s="69">
        <f t="shared" si="1"/>
        <v>2.7041644131963221</v>
      </c>
    </row>
    <row r="15" spans="2:6" x14ac:dyDescent="0.3">
      <c r="B15" s="66" t="s">
        <v>87</v>
      </c>
      <c r="C15" s="67">
        <v>213483</v>
      </c>
      <c r="D15" s="68">
        <f t="shared" si="0"/>
        <v>2.13483</v>
      </c>
      <c r="E15" s="66">
        <v>6</v>
      </c>
      <c r="F15" s="69">
        <f t="shared" si="1"/>
        <v>2.8105282387824793</v>
      </c>
    </row>
    <row r="16" spans="2:6" x14ac:dyDescent="0.3">
      <c r="B16" s="66" t="s">
        <v>79</v>
      </c>
      <c r="C16" s="67">
        <v>450524</v>
      </c>
      <c r="D16" s="68">
        <f t="shared" si="0"/>
        <v>4.5052399999999997</v>
      </c>
      <c r="E16" s="66">
        <v>14</v>
      </c>
      <c r="F16" s="70">
        <f t="shared" si="1"/>
        <v>3.1074926086068668</v>
      </c>
    </row>
    <row r="17" spans="2:6" x14ac:dyDescent="0.3">
      <c r="B17" s="66" t="s">
        <v>84</v>
      </c>
      <c r="C17" s="67">
        <v>92381</v>
      </c>
      <c r="D17" s="68">
        <f t="shared" si="0"/>
        <v>0.92381000000000002</v>
      </c>
      <c r="E17" s="66">
        <v>3</v>
      </c>
      <c r="F17" s="70">
        <f t="shared" si="1"/>
        <v>3.247421006484017</v>
      </c>
    </row>
    <row r="18" spans="2:6" x14ac:dyDescent="0.3">
      <c r="B18" s="66" t="s">
        <v>92</v>
      </c>
      <c r="C18" s="67">
        <v>193895</v>
      </c>
      <c r="D18" s="68">
        <f t="shared" si="0"/>
        <v>1.93895</v>
      </c>
      <c r="E18" s="66">
        <v>7</v>
      </c>
      <c r="F18" s="70">
        <f t="shared" si="1"/>
        <v>3.6102013976636842</v>
      </c>
    </row>
    <row r="19" spans="2:6" x14ac:dyDescent="0.3">
      <c r="B19" s="66" t="s">
        <v>85</v>
      </c>
      <c r="C19" s="67">
        <v>383680</v>
      </c>
      <c r="D19" s="68">
        <f t="shared" si="0"/>
        <v>3.8368000000000002</v>
      </c>
      <c r="E19" s="66">
        <v>14</v>
      </c>
      <c r="F19" s="70">
        <f t="shared" si="1"/>
        <v>3.6488740617180984</v>
      </c>
    </row>
    <row r="20" spans="2:6" x14ac:dyDescent="0.3">
      <c r="B20" s="66" t="s">
        <v>103</v>
      </c>
      <c r="C20" s="67">
        <v>239927</v>
      </c>
      <c r="D20" s="68">
        <f t="shared" si="0"/>
        <v>2.39927</v>
      </c>
      <c r="E20" s="66">
        <v>9</v>
      </c>
      <c r="F20" s="70">
        <f t="shared" si="1"/>
        <v>3.7511409720456639</v>
      </c>
    </row>
    <row r="21" spans="2:6" x14ac:dyDescent="0.3">
      <c r="B21" s="66" t="s">
        <v>78</v>
      </c>
      <c r="C21" s="67">
        <v>185901</v>
      </c>
      <c r="D21" s="68">
        <f t="shared" si="0"/>
        <v>1.8590100000000001</v>
      </c>
      <c r="E21" s="66">
        <v>7</v>
      </c>
      <c r="F21" s="70">
        <f t="shared" si="1"/>
        <v>3.7654450487087212</v>
      </c>
    </row>
    <row r="22" spans="2:6" x14ac:dyDescent="0.3">
      <c r="B22" s="66" t="s">
        <v>15</v>
      </c>
      <c r="C22" s="67">
        <v>71595</v>
      </c>
      <c r="D22" s="68">
        <f t="shared" si="0"/>
        <v>0.71594999999999998</v>
      </c>
      <c r="E22" s="66">
        <v>3</v>
      </c>
      <c r="F22" s="70">
        <f t="shared" si="1"/>
        <v>4.1902367483762832</v>
      </c>
    </row>
    <row r="23" spans="2:6" x14ac:dyDescent="0.3">
      <c r="B23" s="66" t="s">
        <v>98</v>
      </c>
      <c r="C23" s="67">
        <v>228943</v>
      </c>
      <c r="D23" s="68">
        <f t="shared" si="0"/>
        <v>2.2894299999999999</v>
      </c>
      <c r="E23" s="66">
        <v>10</v>
      </c>
      <c r="F23" s="70">
        <f t="shared" si="1"/>
        <v>4.3678994334834433</v>
      </c>
    </row>
    <row r="24" spans="2:6" x14ac:dyDescent="0.3">
      <c r="B24" s="66" t="s">
        <v>90</v>
      </c>
      <c r="C24" s="67">
        <v>154397</v>
      </c>
      <c r="D24" s="68">
        <f t="shared" si="0"/>
        <v>1.5439700000000001</v>
      </c>
      <c r="E24" s="66">
        <v>7</v>
      </c>
      <c r="F24" s="70">
        <f t="shared" si="1"/>
        <v>4.5337668478014468</v>
      </c>
    </row>
    <row r="25" spans="2:6" x14ac:dyDescent="0.3">
      <c r="B25" s="66" t="s">
        <v>97</v>
      </c>
      <c r="C25" s="67">
        <v>278461</v>
      </c>
      <c r="D25" s="68">
        <f t="shared" si="0"/>
        <v>2.7846099999999998</v>
      </c>
      <c r="E25" s="66">
        <v>14</v>
      </c>
      <c r="F25" s="70">
        <f t="shared" si="1"/>
        <v>5.0276340313365253</v>
      </c>
    </row>
    <row r="26" spans="2:6" x14ac:dyDescent="0.3">
      <c r="B26" s="66" t="s">
        <v>108</v>
      </c>
      <c r="C26" s="67">
        <v>57124</v>
      </c>
      <c r="D26" s="68">
        <f t="shared" si="0"/>
        <v>0.57123999999999997</v>
      </c>
      <c r="E26" s="66">
        <v>3</v>
      </c>
      <c r="F26" s="70">
        <f t="shared" si="1"/>
        <v>5.2517330719137316</v>
      </c>
    </row>
    <row r="27" spans="2:6" x14ac:dyDescent="0.3">
      <c r="B27" s="66" t="s">
        <v>83</v>
      </c>
      <c r="C27" s="67">
        <v>189548</v>
      </c>
      <c r="D27" s="68">
        <f t="shared" si="0"/>
        <v>1.8954800000000001</v>
      </c>
      <c r="E27" s="66">
        <v>11</v>
      </c>
      <c r="F27" s="70">
        <f t="shared" si="1"/>
        <v>5.8032793804207907</v>
      </c>
    </row>
    <row r="28" spans="2:6" x14ac:dyDescent="0.3">
      <c r="B28" s="66" t="s">
        <v>100</v>
      </c>
      <c r="C28" s="67">
        <v>137278</v>
      </c>
      <c r="D28" s="68">
        <f t="shared" si="0"/>
        <v>1.3727799999999999</v>
      </c>
      <c r="E28" s="66">
        <v>8</v>
      </c>
      <c r="F28" s="70">
        <f t="shared" si="1"/>
        <v>5.8275907283031518</v>
      </c>
    </row>
    <row r="29" spans="2:6" x14ac:dyDescent="0.3">
      <c r="B29" s="66" t="s">
        <v>86</v>
      </c>
      <c r="C29" s="67">
        <v>256326</v>
      </c>
      <c r="D29" s="68">
        <f t="shared" si="0"/>
        <v>2.5632600000000001</v>
      </c>
      <c r="E29" s="66">
        <v>15</v>
      </c>
      <c r="F29" s="70">
        <f t="shared" si="1"/>
        <v>5.8519229418787013</v>
      </c>
    </row>
    <row r="30" spans="2:6" x14ac:dyDescent="0.3">
      <c r="B30" s="66" t="s">
        <v>95</v>
      </c>
      <c r="C30" s="67">
        <v>28680</v>
      </c>
      <c r="D30" s="68">
        <f t="shared" si="0"/>
        <v>0.2868</v>
      </c>
      <c r="E30" s="66">
        <v>2</v>
      </c>
      <c r="F30" s="71">
        <f t="shared" si="1"/>
        <v>6.9735006973500697</v>
      </c>
    </row>
    <row r="31" spans="2:6" x14ac:dyDescent="0.3">
      <c r="B31" s="66" t="s">
        <v>89</v>
      </c>
      <c r="C31" s="67">
        <v>70096</v>
      </c>
      <c r="D31" s="68">
        <f t="shared" si="0"/>
        <v>0.70096000000000003</v>
      </c>
      <c r="E31" s="66">
        <v>5</v>
      </c>
      <c r="F31" s="71">
        <f t="shared" si="1"/>
        <v>7.1330746404930379</v>
      </c>
    </row>
    <row r="32" spans="2:6" x14ac:dyDescent="0.3">
      <c r="B32" s="66" t="s">
        <v>91</v>
      </c>
      <c r="C32" s="67">
        <v>13679</v>
      </c>
      <c r="D32" s="68">
        <f t="shared" si="0"/>
        <v>0.13678999999999999</v>
      </c>
      <c r="E32" s="66">
        <v>1</v>
      </c>
      <c r="F32" s="71">
        <f t="shared" si="1"/>
        <v>7.3104759119818699</v>
      </c>
    </row>
    <row r="33" spans="2:6" x14ac:dyDescent="0.3">
      <c r="B33" s="66" t="s">
        <v>105</v>
      </c>
      <c r="C33" s="67">
        <v>73202</v>
      </c>
      <c r="D33" s="68">
        <f t="shared" si="0"/>
        <v>0.73202</v>
      </c>
      <c r="E33" s="66">
        <v>6</v>
      </c>
      <c r="F33" s="71">
        <f t="shared" si="1"/>
        <v>8.1964973634600149</v>
      </c>
    </row>
    <row r="34" spans="2:6" x14ac:dyDescent="0.3">
      <c r="B34" s="66" t="s">
        <v>96</v>
      </c>
      <c r="C34" s="67">
        <v>267907</v>
      </c>
      <c r="D34" s="68">
        <f t="shared" si="0"/>
        <v>2.6790699999999998</v>
      </c>
      <c r="E34" s="66">
        <v>22</v>
      </c>
      <c r="F34" s="71">
        <f t="shared" si="1"/>
        <v>8.2118048427252752</v>
      </c>
    </row>
    <row r="35" spans="2:6" x14ac:dyDescent="0.3">
      <c r="B35" s="66" t="s">
        <v>102</v>
      </c>
      <c r="C35" s="67">
        <v>239689</v>
      </c>
      <c r="D35" s="68">
        <f t="shared" si="0"/>
        <v>2.39689</v>
      </c>
      <c r="E35" s="66">
        <v>20</v>
      </c>
      <c r="F35" s="71">
        <f t="shared" si="1"/>
        <v>8.3441459558010589</v>
      </c>
    </row>
    <row r="36" spans="2:6" x14ac:dyDescent="0.3">
      <c r="B36" s="66" t="s">
        <v>80</v>
      </c>
      <c r="C36" s="67">
        <v>78980</v>
      </c>
      <c r="D36" s="68">
        <f t="shared" si="0"/>
        <v>0.78979999999999995</v>
      </c>
      <c r="E36" s="66">
        <v>7</v>
      </c>
      <c r="F36" s="71">
        <f t="shared" si="1"/>
        <v>8.8630032919726514</v>
      </c>
    </row>
    <row r="37" spans="2:6" x14ac:dyDescent="0.3">
      <c r="B37" s="66" t="s">
        <v>107</v>
      </c>
      <c r="C37" s="67">
        <v>62759</v>
      </c>
      <c r="D37" s="68">
        <f t="shared" si="0"/>
        <v>0.62758999999999998</v>
      </c>
      <c r="E37" s="66">
        <v>7</v>
      </c>
      <c r="F37" s="71">
        <f t="shared" si="1"/>
        <v>11.153778740897721</v>
      </c>
    </row>
    <row r="39" spans="2:6" ht="15.6" x14ac:dyDescent="0.3">
      <c r="B39" s="24" t="s">
        <v>77</v>
      </c>
    </row>
    <row r="40" spans="2:6" ht="15.6" x14ac:dyDescent="0.3">
      <c r="B40" s="37" t="s">
        <v>121</v>
      </c>
    </row>
  </sheetData>
  <hyperlinks>
    <hyperlink ref="B40" r:id="rId1" xr:uid="{2B499EF3-5742-4C05-A4D6-5837DF09A7E6}"/>
  </hyperlinks>
  <pageMargins left="0.7" right="0.7" top="0.75" bottom="0.75" header="0.3" footer="0.3"/>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4582A-D4FD-43F8-B786-7852E85FA1E3}">
  <dimension ref="B2:D43"/>
  <sheetViews>
    <sheetView zoomScaleNormal="100" workbookViewId="0">
      <selection activeCell="B2" sqref="B2"/>
    </sheetView>
  </sheetViews>
  <sheetFormatPr defaultColWidth="9.109375" defaultRowHeight="14.4" x14ac:dyDescent="0.3"/>
  <cols>
    <col min="1" max="1" width="9.109375" style="20"/>
    <col min="2" max="2" width="24.5546875" style="22" customWidth="1"/>
    <col min="3" max="3" width="18.33203125" style="20" customWidth="1"/>
    <col min="4" max="4" width="20.6640625" style="20" customWidth="1"/>
    <col min="5" max="16384" width="9.109375" style="20"/>
  </cols>
  <sheetData>
    <row r="2" spans="2:4" ht="15.6" x14ac:dyDescent="0.3">
      <c r="B2" s="35" t="s">
        <v>177</v>
      </c>
    </row>
    <row r="3" spans="2:4" ht="15" thickBot="1" x14ac:dyDescent="0.35"/>
    <row r="4" spans="2:4" s="22" customFormat="1" x14ac:dyDescent="0.3">
      <c r="B4" s="50" t="s">
        <v>153</v>
      </c>
      <c r="C4" s="51" t="s">
        <v>160</v>
      </c>
      <c r="D4" s="52" t="s">
        <v>161</v>
      </c>
    </row>
    <row r="5" spans="2:4" x14ac:dyDescent="0.3">
      <c r="B5" s="59" t="s">
        <v>78</v>
      </c>
      <c r="C5" s="60">
        <v>7</v>
      </c>
      <c r="D5" s="61">
        <v>33</v>
      </c>
    </row>
    <row r="6" spans="2:4" x14ac:dyDescent="0.3">
      <c r="B6" s="59" t="s">
        <v>79</v>
      </c>
      <c r="C6" s="60">
        <v>14</v>
      </c>
      <c r="D6" s="61">
        <v>88</v>
      </c>
    </row>
    <row r="7" spans="2:4" x14ac:dyDescent="0.3">
      <c r="B7" s="59" t="s">
        <v>80</v>
      </c>
      <c r="C7" s="60">
        <v>7</v>
      </c>
      <c r="D7" s="61">
        <v>64</v>
      </c>
    </row>
    <row r="8" spans="2:4" x14ac:dyDescent="0.3">
      <c r="B8" s="59" t="s">
        <v>81</v>
      </c>
      <c r="C8" s="60">
        <v>1</v>
      </c>
      <c r="D8" s="61">
        <v>10</v>
      </c>
    </row>
    <row r="9" spans="2:4" x14ac:dyDescent="0.3">
      <c r="B9" s="59" t="s">
        <v>82</v>
      </c>
      <c r="C9" s="60">
        <v>3</v>
      </c>
      <c r="D9" s="61">
        <v>31</v>
      </c>
    </row>
    <row r="10" spans="2:4" x14ac:dyDescent="0.3">
      <c r="B10" s="59" t="s">
        <v>83</v>
      </c>
      <c r="C10" s="60">
        <v>11</v>
      </c>
      <c r="D10" s="61">
        <v>131</v>
      </c>
    </row>
    <row r="11" spans="2:4" x14ac:dyDescent="0.3">
      <c r="B11" s="59" t="s">
        <v>84</v>
      </c>
      <c r="C11" s="60">
        <v>3</v>
      </c>
      <c r="D11" s="61">
        <v>31</v>
      </c>
    </row>
    <row r="12" spans="2:4" x14ac:dyDescent="0.3">
      <c r="B12" s="59" t="s">
        <v>85</v>
      </c>
      <c r="C12" s="60">
        <v>14</v>
      </c>
      <c r="D12" s="61">
        <v>161</v>
      </c>
    </row>
    <row r="13" spans="2:4" x14ac:dyDescent="0.3">
      <c r="B13" s="59" t="s">
        <v>86</v>
      </c>
      <c r="C13" s="60">
        <v>15</v>
      </c>
      <c r="D13" s="61">
        <v>110</v>
      </c>
    </row>
    <row r="14" spans="2:4" x14ac:dyDescent="0.3">
      <c r="B14" s="59" t="s">
        <v>87</v>
      </c>
      <c r="C14" s="60">
        <v>6</v>
      </c>
      <c r="D14" s="61">
        <v>127</v>
      </c>
    </row>
    <row r="15" spans="2:4" x14ac:dyDescent="0.3">
      <c r="B15" s="59" t="s">
        <v>88</v>
      </c>
      <c r="C15" s="60">
        <v>3</v>
      </c>
      <c r="D15" s="61">
        <v>37</v>
      </c>
    </row>
    <row r="16" spans="2:4" x14ac:dyDescent="0.3">
      <c r="B16" s="59" t="s">
        <v>89</v>
      </c>
      <c r="C16" s="60">
        <v>5</v>
      </c>
      <c r="D16" s="61">
        <v>35</v>
      </c>
    </row>
    <row r="17" spans="2:4" x14ac:dyDescent="0.3">
      <c r="B17" s="59" t="s">
        <v>90</v>
      </c>
      <c r="C17" s="60">
        <v>7</v>
      </c>
      <c r="D17" s="61">
        <v>71</v>
      </c>
    </row>
    <row r="18" spans="2:4" x14ac:dyDescent="0.3">
      <c r="B18" s="59" t="s">
        <v>91</v>
      </c>
      <c r="C18" s="60">
        <v>1</v>
      </c>
      <c r="D18" s="61">
        <v>11</v>
      </c>
    </row>
    <row r="19" spans="2:4" x14ac:dyDescent="0.3">
      <c r="B19" s="59" t="s">
        <v>92</v>
      </c>
      <c r="C19" s="60">
        <v>7</v>
      </c>
      <c r="D19" s="61">
        <v>75</v>
      </c>
    </row>
    <row r="20" spans="2:4" x14ac:dyDescent="0.3">
      <c r="B20" s="59" t="s">
        <v>93</v>
      </c>
      <c r="C20" s="60">
        <v>1</v>
      </c>
      <c r="D20" s="61">
        <v>85</v>
      </c>
    </row>
    <row r="21" spans="2:4" x14ac:dyDescent="0.3">
      <c r="B21" s="59" t="s">
        <v>94</v>
      </c>
      <c r="C21" s="60">
        <v>1</v>
      </c>
      <c r="D21" s="61">
        <v>21</v>
      </c>
    </row>
    <row r="22" spans="2:4" x14ac:dyDescent="0.3">
      <c r="B22" s="59" t="s">
        <v>11</v>
      </c>
      <c r="C22" s="60">
        <v>4</v>
      </c>
      <c r="D22" s="61">
        <v>48</v>
      </c>
    </row>
    <row r="23" spans="2:4" x14ac:dyDescent="0.3">
      <c r="B23" s="59" t="s">
        <v>95</v>
      </c>
      <c r="C23" s="60">
        <v>2</v>
      </c>
      <c r="D23" s="61">
        <v>13</v>
      </c>
    </row>
    <row r="24" spans="2:4" x14ac:dyDescent="0.3">
      <c r="B24" s="59" t="s">
        <v>15</v>
      </c>
      <c r="C24" s="60">
        <v>3</v>
      </c>
      <c r="D24" s="61">
        <v>21</v>
      </c>
    </row>
    <row r="25" spans="2:4" x14ac:dyDescent="0.3">
      <c r="B25" s="59" t="s">
        <v>96</v>
      </c>
      <c r="C25" s="60">
        <v>22</v>
      </c>
      <c r="D25" s="61">
        <v>104</v>
      </c>
    </row>
    <row r="26" spans="2:4" x14ac:dyDescent="0.3">
      <c r="B26" s="59" t="s">
        <v>97</v>
      </c>
      <c r="C26" s="60">
        <v>14</v>
      </c>
      <c r="D26" s="61">
        <v>113</v>
      </c>
    </row>
    <row r="27" spans="2:4" x14ac:dyDescent="0.3">
      <c r="B27" s="59" t="s">
        <v>98</v>
      </c>
      <c r="C27" s="60">
        <v>10</v>
      </c>
      <c r="D27" s="61">
        <v>76</v>
      </c>
    </row>
    <row r="28" spans="2:4" x14ac:dyDescent="0.3">
      <c r="B28" s="59" t="s">
        <v>99</v>
      </c>
      <c r="C28" s="60">
        <v>4</v>
      </c>
      <c r="D28" s="61">
        <v>41</v>
      </c>
    </row>
    <row r="29" spans="2:4" x14ac:dyDescent="0.3">
      <c r="B29" s="59" t="s">
        <v>100</v>
      </c>
      <c r="C29" s="60">
        <v>8</v>
      </c>
      <c r="D29" s="61">
        <v>68</v>
      </c>
    </row>
    <row r="30" spans="2:4" x14ac:dyDescent="0.3">
      <c r="B30" s="59" t="s">
        <v>101</v>
      </c>
      <c r="C30" s="60">
        <v>1</v>
      </c>
      <c r="D30" s="61">
        <v>20</v>
      </c>
    </row>
    <row r="31" spans="2:4" x14ac:dyDescent="0.3">
      <c r="B31" s="59" t="s">
        <v>102</v>
      </c>
      <c r="C31" s="60">
        <v>20</v>
      </c>
      <c r="D31" s="61">
        <v>111</v>
      </c>
    </row>
    <row r="32" spans="2:4" x14ac:dyDescent="0.3">
      <c r="B32" s="59" t="s">
        <v>103</v>
      </c>
      <c r="C32" s="60">
        <v>9</v>
      </c>
      <c r="D32" s="61">
        <v>41</v>
      </c>
    </row>
    <row r="33" spans="2:4" x14ac:dyDescent="0.3">
      <c r="B33" s="59" t="s">
        <v>104</v>
      </c>
      <c r="C33" s="60">
        <v>5</v>
      </c>
      <c r="D33" s="61">
        <v>62</v>
      </c>
    </row>
    <row r="34" spans="2:4" x14ac:dyDescent="0.3">
      <c r="B34" s="59" t="s">
        <v>105</v>
      </c>
      <c r="C34" s="60">
        <v>6</v>
      </c>
      <c r="D34" s="61">
        <v>11</v>
      </c>
    </row>
    <row r="35" spans="2:4" x14ac:dyDescent="0.3">
      <c r="B35" s="59" t="s">
        <v>106</v>
      </c>
      <c r="C35" s="60">
        <v>1</v>
      </c>
      <c r="D35" s="61">
        <v>63</v>
      </c>
    </row>
    <row r="36" spans="2:4" x14ac:dyDescent="0.3">
      <c r="B36" s="59" t="s">
        <v>107</v>
      </c>
      <c r="C36" s="60">
        <v>7</v>
      </c>
      <c r="D36" s="61">
        <v>43</v>
      </c>
    </row>
    <row r="37" spans="2:4" ht="15" thickBot="1" x14ac:dyDescent="0.35">
      <c r="B37" s="62" t="s">
        <v>108</v>
      </c>
      <c r="C37" s="63">
        <v>3</v>
      </c>
      <c r="D37" s="64">
        <v>21</v>
      </c>
    </row>
    <row r="38" spans="2:4" x14ac:dyDescent="0.3">
      <c r="B38" s="50" t="s">
        <v>162</v>
      </c>
      <c r="C38" s="51">
        <v>225</v>
      </c>
      <c r="D38" s="52">
        <v>1977</v>
      </c>
    </row>
    <row r="39" spans="2:4" x14ac:dyDescent="0.3">
      <c r="B39" s="53"/>
      <c r="C39" s="54">
        <f>C38/SUM(C38:D38)</f>
        <v>0.10217983651226158</v>
      </c>
      <c r="D39" s="55">
        <f>D38/SUM(C38:D38)</f>
        <v>0.89782016348773841</v>
      </c>
    </row>
    <row r="40" spans="2:4" ht="29.4" thickBot="1" x14ac:dyDescent="0.35">
      <c r="B40" s="56"/>
      <c r="C40" s="57" t="s">
        <v>164</v>
      </c>
      <c r="D40" s="58" t="s">
        <v>163</v>
      </c>
    </row>
    <row r="42" spans="2:4" ht="15.6" x14ac:dyDescent="0.3">
      <c r="B42" s="24" t="s">
        <v>77</v>
      </c>
    </row>
    <row r="43" spans="2:4" ht="15.6" x14ac:dyDescent="0.3">
      <c r="B43" s="37" t="s">
        <v>121</v>
      </c>
    </row>
  </sheetData>
  <hyperlinks>
    <hyperlink ref="B43" r:id="rId1" xr:uid="{62CC53C7-D6A8-4536-B970-12CE4F95F72B}"/>
  </hyperlinks>
  <pageMargins left="0.7" right="0.7" top="0.75" bottom="0.75" header="0.3" footer="0.3"/>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A4CA-01F6-4E91-B98F-B6CEC26F1EAB}">
  <dimension ref="B1:E40"/>
  <sheetViews>
    <sheetView zoomScaleNormal="100" workbookViewId="0">
      <selection activeCell="B2" sqref="B2"/>
    </sheetView>
  </sheetViews>
  <sheetFormatPr defaultColWidth="9.109375" defaultRowHeight="14.4" x14ac:dyDescent="0.3"/>
  <cols>
    <col min="1" max="1" width="9.109375" style="49"/>
    <col min="2" max="2" width="34.88671875" style="49" customWidth="1"/>
    <col min="3" max="3" width="24.33203125" style="49" bestFit="1" customWidth="1"/>
    <col min="4" max="4" width="19.6640625" style="49" bestFit="1" customWidth="1"/>
    <col min="5" max="6" width="25" style="49" bestFit="1" customWidth="1"/>
    <col min="7" max="16384" width="9.109375" style="49"/>
  </cols>
  <sheetData>
    <row r="1" spans="2:5" s="20" customFormat="1" x14ac:dyDescent="0.3"/>
    <row r="2" spans="2:5" s="20" customFormat="1" ht="15.6" x14ac:dyDescent="0.3">
      <c r="B2" s="35" t="s">
        <v>178</v>
      </c>
    </row>
    <row r="3" spans="2:5" s="20" customFormat="1" ht="15.6" x14ac:dyDescent="0.3">
      <c r="B3" s="23"/>
      <c r="C3" s="23"/>
      <c r="D3" s="23"/>
      <c r="E3" s="23"/>
    </row>
    <row r="4" spans="2:5" s="20" customFormat="1" x14ac:dyDescent="0.3">
      <c r="B4" s="75" t="s">
        <v>152</v>
      </c>
      <c r="C4" s="75" t="s">
        <v>156</v>
      </c>
      <c r="D4" s="75" t="s">
        <v>120</v>
      </c>
      <c r="E4" s="75" t="s">
        <v>155</v>
      </c>
    </row>
    <row r="5" spans="2:5" s="20" customFormat="1" x14ac:dyDescent="0.3">
      <c r="B5" s="66" t="s">
        <v>11</v>
      </c>
      <c r="C5" s="67">
        <v>269621</v>
      </c>
      <c r="D5" s="67">
        <v>52</v>
      </c>
      <c r="E5" s="76">
        <f t="shared" ref="E5:E37" si="0">C5/D5</f>
        <v>5185.0192307692305</v>
      </c>
    </row>
    <row r="6" spans="2:5" s="20" customFormat="1" x14ac:dyDescent="0.3">
      <c r="B6" s="66" t="s">
        <v>103</v>
      </c>
      <c r="C6" s="67">
        <v>239927</v>
      </c>
      <c r="D6" s="67">
        <v>50</v>
      </c>
      <c r="E6" s="76">
        <f t="shared" si="0"/>
        <v>4798.54</v>
      </c>
    </row>
    <row r="7" spans="2:5" s="20" customFormat="1" x14ac:dyDescent="0.3">
      <c r="B7" s="66" t="s">
        <v>78</v>
      </c>
      <c r="C7" s="67">
        <v>185901</v>
      </c>
      <c r="D7" s="67">
        <v>40</v>
      </c>
      <c r="E7" s="76">
        <f t="shared" si="0"/>
        <v>4647.5249999999996</v>
      </c>
    </row>
    <row r="8" spans="2:5" s="20" customFormat="1" x14ac:dyDescent="0.3">
      <c r="B8" s="66" t="s">
        <v>79</v>
      </c>
      <c r="C8" s="67">
        <v>450524</v>
      </c>
      <c r="D8" s="67">
        <v>102</v>
      </c>
      <c r="E8" s="76">
        <f t="shared" si="0"/>
        <v>4416.9019607843138</v>
      </c>
    </row>
    <row r="9" spans="2:5" s="20" customFormat="1" x14ac:dyDescent="0.3">
      <c r="B9" s="66" t="s">
        <v>82</v>
      </c>
      <c r="C9" s="67">
        <v>150168</v>
      </c>
      <c r="D9" s="67">
        <v>34</v>
      </c>
      <c r="E9" s="76">
        <f t="shared" si="0"/>
        <v>4416.7058823529414</v>
      </c>
    </row>
    <row r="10" spans="2:5" s="20" customFormat="1" x14ac:dyDescent="0.3">
      <c r="B10" s="66" t="s">
        <v>105</v>
      </c>
      <c r="C10" s="67">
        <v>73202</v>
      </c>
      <c r="D10" s="67">
        <v>17</v>
      </c>
      <c r="E10" s="76">
        <f t="shared" si="0"/>
        <v>4306</v>
      </c>
    </row>
    <row r="11" spans="2:5" s="20" customFormat="1" x14ac:dyDescent="0.3">
      <c r="B11" s="66" t="s">
        <v>88</v>
      </c>
      <c r="C11" s="67">
        <v>161747</v>
      </c>
      <c r="D11" s="67">
        <v>40</v>
      </c>
      <c r="E11" s="76">
        <f t="shared" si="0"/>
        <v>4043.6750000000002</v>
      </c>
    </row>
    <row r="12" spans="2:5" s="20" customFormat="1" x14ac:dyDescent="0.3">
      <c r="B12" s="66" t="s">
        <v>81</v>
      </c>
      <c r="C12" s="67">
        <v>44268</v>
      </c>
      <c r="D12" s="67">
        <v>11</v>
      </c>
      <c r="E12" s="76">
        <f t="shared" si="0"/>
        <v>4024.3636363636365</v>
      </c>
    </row>
    <row r="13" spans="2:5" s="20" customFormat="1" x14ac:dyDescent="0.3">
      <c r="B13" s="66" t="s">
        <v>104</v>
      </c>
      <c r="C13" s="67">
        <v>232495</v>
      </c>
      <c r="D13" s="67">
        <v>67</v>
      </c>
      <c r="E13" s="76">
        <f t="shared" si="0"/>
        <v>3470.0746268656717</v>
      </c>
    </row>
    <row r="14" spans="2:5" s="20" customFormat="1" x14ac:dyDescent="0.3">
      <c r="B14" s="66" t="s">
        <v>99</v>
      </c>
      <c r="C14" s="67">
        <v>147920</v>
      </c>
      <c r="D14" s="67">
        <v>45</v>
      </c>
      <c r="E14" s="76">
        <f t="shared" si="0"/>
        <v>3287.1111111111113</v>
      </c>
    </row>
    <row r="15" spans="2:5" s="20" customFormat="1" x14ac:dyDescent="0.3">
      <c r="B15" s="66" t="s">
        <v>15</v>
      </c>
      <c r="C15" s="67">
        <v>71595</v>
      </c>
      <c r="D15" s="67">
        <v>24</v>
      </c>
      <c r="E15" s="77">
        <f t="shared" si="0"/>
        <v>2983.125</v>
      </c>
    </row>
    <row r="16" spans="2:5" s="20" customFormat="1" x14ac:dyDescent="0.3">
      <c r="B16" s="66" t="s">
        <v>84</v>
      </c>
      <c r="C16" s="67">
        <v>92381</v>
      </c>
      <c r="D16" s="67">
        <v>34</v>
      </c>
      <c r="E16" s="77">
        <f t="shared" si="0"/>
        <v>2717.0882352941176</v>
      </c>
    </row>
    <row r="17" spans="2:5" s="20" customFormat="1" x14ac:dyDescent="0.3">
      <c r="B17" s="66" t="s">
        <v>98</v>
      </c>
      <c r="C17" s="67">
        <v>228943</v>
      </c>
      <c r="D17" s="67">
        <v>86</v>
      </c>
      <c r="E17" s="77">
        <f t="shared" si="0"/>
        <v>2662.1279069767443</v>
      </c>
    </row>
    <row r="18" spans="2:5" s="20" customFormat="1" x14ac:dyDescent="0.3">
      <c r="B18" s="66" t="s">
        <v>101</v>
      </c>
      <c r="C18" s="67">
        <v>51268</v>
      </c>
      <c r="D18" s="67">
        <v>21</v>
      </c>
      <c r="E18" s="77">
        <f t="shared" si="0"/>
        <v>2441.3333333333335</v>
      </c>
    </row>
    <row r="19" spans="2:5" s="20" customFormat="1" x14ac:dyDescent="0.3">
      <c r="B19" s="66" t="s">
        <v>108</v>
      </c>
      <c r="C19" s="67">
        <v>57124</v>
      </c>
      <c r="D19" s="67">
        <v>24</v>
      </c>
      <c r="E19" s="77">
        <f t="shared" si="0"/>
        <v>2380.1666666666665</v>
      </c>
    </row>
    <row r="20" spans="2:5" s="20" customFormat="1" x14ac:dyDescent="0.3">
      <c r="B20" s="66" t="s">
        <v>92</v>
      </c>
      <c r="C20" s="67">
        <v>193895</v>
      </c>
      <c r="D20" s="67">
        <v>82</v>
      </c>
      <c r="E20" s="77">
        <f t="shared" si="0"/>
        <v>2364.5731707317073</v>
      </c>
    </row>
    <row r="21" spans="2:5" s="20" customFormat="1" x14ac:dyDescent="0.3">
      <c r="B21" s="66" t="s">
        <v>97</v>
      </c>
      <c r="C21" s="67">
        <v>278461</v>
      </c>
      <c r="D21" s="67">
        <v>127</v>
      </c>
      <c r="E21" s="77">
        <f t="shared" si="0"/>
        <v>2192.6062992125985</v>
      </c>
    </row>
    <row r="22" spans="2:5" s="20" customFormat="1" x14ac:dyDescent="0.3">
      <c r="B22" s="66" t="s">
        <v>85</v>
      </c>
      <c r="C22" s="67">
        <v>383680</v>
      </c>
      <c r="D22" s="67">
        <v>175</v>
      </c>
      <c r="E22" s="77">
        <f t="shared" si="0"/>
        <v>2192.457142857143</v>
      </c>
    </row>
    <row r="23" spans="2:5" s="20" customFormat="1" x14ac:dyDescent="0.3">
      <c r="B23" s="66" t="s">
        <v>96</v>
      </c>
      <c r="C23" s="67">
        <v>267907</v>
      </c>
      <c r="D23" s="67">
        <v>126</v>
      </c>
      <c r="E23" s="77">
        <f t="shared" si="0"/>
        <v>2126.2460317460318</v>
      </c>
    </row>
    <row r="24" spans="2:5" s="20" customFormat="1" x14ac:dyDescent="0.3">
      <c r="B24" s="66" t="s">
        <v>86</v>
      </c>
      <c r="C24" s="67">
        <v>256326</v>
      </c>
      <c r="D24" s="67">
        <v>125</v>
      </c>
      <c r="E24" s="77">
        <f t="shared" si="0"/>
        <v>2050.6080000000002</v>
      </c>
    </row>
    <row r="25" spans="2:5" s="20" customFormat="1" x14ac:dyDescent="0.3">
      <c r="B25" s="66" t="s">
        <v>94</v>
      </c>
      <c r="C25" s="67">
        <v>44981</v>
      </c>
      <c r="D25" s="67">
        <v>22</v>
      </c>
      <c r="E25" s="77">
        <f t="shared" si="0"/>
        <v>2044.590909090909</v>
      </c>
    </row>
    <row r="26" spans="2:5" s="20" customFormat="1" x14ac:dyDescent="0.3">
      <c r="B26" s="66" t="s">
        <v>90</v>
      </c>
      <c r="C26" s="67">
        <v>154397</v>
      </c>
      <c r="D26" s="67">
        <v>78</v>
      </c>
      <c r="E26" s="78">
        <f t="shared" si="0"/>
        <v>1979.448717948718</v>
      </c>
    </row>
    <row r="27" spans="2:5" s="20" customFormat="1" x14ac:dyDescent="0.3">
      <c r="B27" s="66" t="s">
        <v>95</v>
      </c>
      <c r="C27" s="67">
        <v>28680</v>
      </c>
      <c r="D27" s="67">
        <v>15</v>
      </c>
      <c r="E27" s="78">
        <f t="shared" si="0"/>
        <v>1912</v>
      </c>
    </row>
    <row r="28" spans="2:5" s="20" customFormat="1" x14ac:dyDescent="0.3">
      <c r="B28" s="66" t="s">
        <v>102</v>
      </c>
      <c r="C28" s="67">
        <v>239689</v>
      </c>
      <c r="D28" s="67">
        <v>131</v>
      </c>
      <c r="E28" s="78">
        <f t="shared" si="0"/>
        <v>1829.6870229007634</v>
      </c>
    </row>
    <row r="29" spans="2:5" s="20" customFormat="1" x14ac:dyDescent="0.3">
      <c r="B29" s="66" t="s">
        <v>100</v>
      </c>
      <c r="C29" s="67">
        <v>137278</v>
      </c>
      <c r="D29" s="67">
        <v>76</v>
      </c>
      <c r="E29" s="78">
        <f t="shared" si="0"/>
        <v>1806.2894736842106</v>
      </c>
    </row>
    <row r="30" spans="2:5" s="20" customFormat="1" x14ac:dyDescent="0.3">
      <c r="B30" s="66" t="s">
        <v>89</v>
      </c>
      <c r="C30" s="67">
        <v>70096</v>
      </c>
      <c r="D30" s="67">
        <v>40</v>
      </c>
      <c r="E30" s="78">
        <f t="shared" si="0"/>
        <v>1752.4</v>
      </c>
    </row>
    <row r="31" spans="2:5" s="20" customFormat="1" x14ac:dyDescent="0.3">
      <c r="B31" s="66" t="s">
        <v>87</v>
      </c>
      <c r="C31" s="67">
        <v>213483</v>
      </c>
      <c r="D31" s="67">
        <v>133</v>
      </c>
      <c r="E31" s="78">
        <f t="shared" si="0"/>
        <v>1605.1353383458647</v>
      </c>
    </row>
    <row r="32" spans="2:5" s="20" customFormat="1" x14ac:dyDescent="0.3">
      <c r="B32" s="66" t="s">
        <v>93</v>
      </c>
      <c r="C32" s="67">
        <v>126758</v>
      </c>
      <c r="D32" s="67">
        <v>86</v>
      </c>
      <c r="E32" s="78">
        <f t="shared" si="0"/>
        <v>1473.9302325581396</v>
      </c>
    </row>
    <row r="33" spans="2:5" s="20" customFormat="1" x14ac:dyDescent="0.3">
      <c r="B33" s="66" t="s">
        <v>83</v>
      </c>
      <c r="C33" s="67">
        <v>189548</v>
      </c>
      <c r="D33" s="67">
        <v>142</v>
      </c>
      <c r="E33" s="78">
        <f t="shared" si="0"/>
        <v>1334.8450704225352</v>
      </c>
    </row>
    <row r="34" spans="2:5" s="20" customFormat="1" x14ac:dyDescent="0.3">
      <c r="B34" s="66" t="s">
        <v>107</v>
      </c>
      <c r="C34" s="67">
        <v>62759</v>
      </c>
      <c r="D34" s="67">
        <v>50</v>
      </c>
      <c r="E34" s="78">
        <f t="shared" si="0"/>
        <v>1255.18</v>
      </c>
    </row>
    <row r="35" spans="2:5" s="20" customFormat="1" x14ac:dyDescent="0.3">
      <c r="B35" s="66" t="s">
        <v>106</v>
      </c>
      <c r="C35" s="67">
        <v>78473</v>
      </c>
      <c r="D35" s="67">
        <v>64</v>
      </c>
      <c r="E35" s="78">
        <f t="shared" si="0"/>
        <v>1226.140625</v>
      </c>
    </row>
    <row r="36" spans="2:5" s="20" customFormat="1" x14ac:dyDescent="0.3">
      <c r="B36" s="66" t="s">
        <v>91</v>
      </c>
      <c r="C36" s="67">
        <v>13679</v>
      </c>
      <c r="D36" s="67">
        <v>12</v>
      </c>
      <c r="E36" s="78">
        <f t="shared" si="0"/>
        <v>1139.9166666666667</v>
      </c>
    </row>
    <row r="37" spans="2:5" s="20" customFormat="1" x14ac:dyDescent="0.3">
      <c r="B37" s="66" t="s">
        <v>80</v>
      </c>
      <c r="C37" s="67">
        <v>78980</v>
      </c>
      <c r="D37" s="67">
        <v>71</v>
      </c>
      <c r="E37" s="78">
        <f t="shared" si="0"/>
        <v>1112.394366197183</v>
      </c>
    </row>
    <row r="39" spans="2:5" ht="15.6" x14ac:dyDescent="0.3">
      <c r="B39" s="24" t="s">
        <v>77</v>
      </c>
    </row>
    <row r="40" spans="2:5" ht="15.6" x14ac:dyDescent="0.3">
      <c r="B40" s="37" t="s">
        <v>121</v>
      </c>
    </row>
  </sheetData>
  <hyperlinks>
    <hyperlink ref="B40" r:id="rId1" xr:uid="{19B5F560-C366-42EA-8D44-DE6BD8163456}"/>
  </hyperlinks>
  <pageMargins left="0.7" right="0.7" top="0.75" bottom="0.75" header="0.3" footer="0.3"/>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7D025-ACC4-4697-A319-12829CD3188D}">
  <dimension ref="B2:E52"/>
  <sheetViews>
    <sheetView zoomScaleNormal="100" workbookViewId="0">
      <selection activeCell="B2" sqref="B2"/>
    </sheetView>
  </sheetViews>
  <sheetFormatPr defaultColWidth="9.109375" defaultRowHeight="15.6" x14ac:dyDescent="0.3"/>
  <cols>
    <col min="1" max="1" width="9.109375" style="23"/>
    <col min="2" max="2" width="37.6640625" style="23" customWidth="1"/>
    <col min="3" max="3" width="20.109375" style="23" bestFit="1" customWidth="1"/>
    <col min="4" max="4" width="18.44140625" style="23" bestFit="1" customWidth="1"/>
    <col min="5" max="5" width="16.6640625" style="23" bestFit="1" customWidth="1"/>
    <col min="6" max="16384" width="9.109375" style="23"/>
  </cols>
  <sheetData>
    <row r="2" spans="2:5" x14ac:dyDescent="0.3">
      <c r="B2" s="35" t="s">
        <v>174</v>
      </c>
    </row>
    <row r="3" spans="2:5" ht="16.2" thickBot="1" x14ac:dyDescent="0.35"/>
    <row r="4" spans="2:5" x14ac:dyDescent="0.3">
      <c r="B4" s="84" t="s">
        <v>165</v>
      </c>
      <c r="C4" s="85" t="s">
        <v>173</v>
      </c>
      <c r="D4" s="85" t="s">
        <v>166</v>
      </c>
      <c r="E4" s="86" t="s">
        <v>113</v>
      </c>
    </row>
    <row r="5" spans="2:5" x14ac:dyDescent="0.3">
      <c r="B5" s="79" t="s">
        <v>167</v>
      </c>
      <c r="C5" s="26">
        <v>0.18401682439537329</v>
      </c>
      <c r="D5" s="26">
        <v>0.19894498869630747</v>
      </c>
      <c r="E5" s="80">
        <v>9.4736842105263161E-2</v>
      </c>
    </row>
    <row r="6" spans="2:5" x14ac:dyDescent="0.3">
      <c r="B6" s="79" t="s">
        <v>168</v>
      </c>
      <c r="C6" s="26">
        <v>0.19137749737118823</v>
      </c>
      <c r="D6" s="26">
        <v>0.20723436322532027</v>
      </c>
      <c r="E6" s="80">
        <v>9.4736842105263161E-2</v>
      </c>
    </row>
    <row r="7" spans="2:5" x14ac:dyDescent="0.3">
      <c r="B7" s="79" t="s">
        <v>169</v>
      </c>
      <c r="C7" s="26">
        <v>0.20347003154574134</v>
      </c>
      <c r="D7" s="26">
        <v>0.20798794272795779</v>
      </c>
      <c r="E7" s="80">
        <v>0.1736842105263158</v>
      </c>
    </row>
    <row r="8" spans="2:5" x14ac:dyDescent="0.3">
      <c r="B8" s="79" t="s">
        <v>170</v>
      </c>
      <c r="C8" s="26">
        <v>0.14879074658254468</v>
      </c>
      <c r="D8" s="26">
        <v>0.14016578749058026</v>
      </c>
      <c r="E8" s="80">
        <v>0.21052631578947367</v>
      </c>
    </row>
    <row r="9" spans="2:5" x14ac:dyDescent="0.3">
      <c r="B9" s="79" t="s">
        <v>171</v>
      </c>
      <c r="C9" s="26">
        <v>8.7276550998948474E-2</v>
      </c>
      <c r="D9" s="26">
        <v>9.1183119819140915E-2</v>
      </c>
      <c r="E9" s="80">
        <v>8.4210526315789472E-2</v>
      </c>
    </row>
    <row r="10" spans="2:5" ht="16.2" thickBot="1" x14ac:dyDescent="0.35">
      <c r="B10" s="81" t="s">
        <v>172</v>
      </c>
      <c r="C10" s="82">
        <v>0.18506834910620398</v>
      </c>
      <c r="D10" s="82">
        <v>0.15448379804069329</v>
      </c>
      <c r="E10" s="83">
        <v>0.34210526315789475</v>
      </c>
    </row>
    <row r="12" spans="2:5" x14ac:dyDescent="0.3">
      <c r="B12" s="24" t="s">
        <v>77</v>
      </c>
    </row>
    <row r="13" spans="2:5" x14ac:dyDescent="0.3">
      <c r="B13" s="37" t="s">
        <v>121</v>
      </c>
    </row>
    <row r="14" spans="2:5" x14ac:dyDescent="0.3">
      <c r="B14" s="36" t="s">
        <v>189</v>
      </c>
    </row>
    <row r="15" spans="2:5" x14ac:dyDescent="0.3">
      <c r="B15" s="36" t="s">
        <v>188</v>
      </c>
    </row>
    <row r="16" spans="2:5" x14ac:dyDescent="0.3">
      <c r="B16" s="36"/>
    </row>
    <row r="17" spans="2:4" x14ac:dyDescent="0.3">
      <c r="B17" s="35" t="s">
        <v>191</v>
      </c>
    </row>
    <row r="18" spans="2:4" ht="16.2" thickBot="1" x14ac:dyDescent="0.35"/>
    <row r="19" spans="2:4" x14ac:dyDescent="0.3">
      <c r="B19" s="93" t="s">
        <v>152</v>
      </c>
      <c r="C19" s="94" t="s">
        <v>179</v>
      </c>
      <c r="D19" s="95" t="s">
        <v>180</v>
      </c>
    </row>
    <row r="20" spans="2:4" x14ac:dyDescent="0.3">
      <c r="B20" s="96" t="s">
        <v>103</v>
      </c>
      <c r="C20" s="97">
        <v>5.7964601769911503</v>
      </c>
      <c r="D20" s="175" t="s">
        <v>181</v>
      </c>
    </row>
    <row r="21" spans="2:4" x14ac:dyDescent="0.3">
      <c r="B21" s="96" t="s">
        <v>99</v>
      </c>
      <c r="C21" s="97">
        <v>5.5291589932473908</v>
      </c>
      <c r="D21" s="175"/>
    </row>
    <row r="22" spans="2:4" x14ac:dyDescent="0.3">
      <c r="B22" s="96" t="s">
        <v>105</v>
      </c>
      <c r="C22" s="97">
        <v>5.4638124362895004</v>
      </c>
      <c r="D22" s="175"/>
    </row>
    <row r="23" spans="2:4" x14ac:dyDescent="0.3">
      <c r="B23" s="96" t="s">
        <v>15</v>
      </c>
      <c r="C23" s="97">
        <v>5.3980409617097065</v>
      </c>
      <c r="D23" s="175"/>
    </row>
    <row r="24" spans="2:4" x14ac:dyDescent="0.3">
      <c r="B24" s="96" t="s">
        <v>81</v>
      </c>
      <c r="C24" s="97">
        <v>5.2928286852589643</v>
      </c>
      <c r="D24" s="175"/>
    </row>
    <row r="25" spans="2:4" x14ac:dyDescent="0.3">
      <c r="B25" s="96" t="s">
        <v>94</v>
      </c>
      <c r="C25" s="97">
        <v>5.2224334600760454</v>
      </c>
      <c r="D25" s="175"/>
    </row>
    <row r="26" spans="2:4" x14ac:dyDescent="0.3">
      <c r="B26" s="96" t="s">
        <v>108</v>
      </c>
      <c r="C26" s="97">
        <v>5.1475225225225225</v>
      </c>
      <c r="D26" s="175"/>
    </row>
    <row r="27" spans="2:4" x14ac:dyDescent="0.3">
      <c r="B27" s="96" t="s">
        <v>92</v>
      </c>
      <c r="C27" s="97">
        <v>5.0654429369513165</v>
      </c>
      <c r="D27" s="175"/>
    </row>
    <row r="28" spans="2:4" x14ac:dyDescent="0.3">
      <c r="B28" s="96" t="s">
        <v>95</v>
      </c>
      <c r="C28" s="97">
        <v>4.9419354838709681</v>
      </c>
      <c r="D28" s="175"/>
    </row>
    <row r="29" spans="2:4" x14ac:dyDescent="0.3">
      <c r="B29" s="96" t="s">
        <v>84</v>
      </c>
      <c r="C29" s="98">
        <v>4.6399176954732511</v>
      </c>
      <c r="D29" s="175" t="s">
        <v>182</v>
      </c>
    </row>
    <row r="30" spans="2:4" x14ac:dyDescent="0.3">
      <c r="B30" s="96" t="s">
        <v>88</v>
      </c>
      <c r="C30" s="98">
        <v>4.4758698092031421</v>
      </c>
      <c r="D30" s="175"/>
    </row>
    <row r="31" spans="2:4" x14ac:dyDescent="0.3">
      <c r="B31" s="96" t="s">
        <v>183</v>
      </c>
      <c r="C31" s="98">
        <v>4.4637385086823285</v>
      </c>
      <c r="D31" s="175"/>
    </row>
    <row r="32" spans="2:4" x14ac:dyDescent="0.3">
      <c r="B32" s="96" t="s">
        <v>100</v>
      </c>
      <c r="C32" s="98">
        <v>4.4315496872828355</v>
      </c>
      <c r="D32" s="175"/>
    </row>
    <row r="33" spans="2:4" x14ac:dyDescent="0.3">
      <c r="B33" s="96" t="s">
        <v>106</v>
      </c>
      <c r="C33" s="98">
        <v>4.4070450097847358</v>
      </c>
      <c r="D33" s="175"/>
    </row>
    <row r="34" spans="2:4" x14ac:dyDescent="0.3">
      <c r="B34" s="96" t="s">
        <v>86</v>
      </c>
      <c r="C34" s="98">
        <v>4.1837794646424289</v>
      </c>
      <c r="D34" s="175"/>
    </row>
    <row r="35" spans="2:4" x14ac:dyDescent="0.3">
      <c r="B35" s="96" t="s">
        <v>85</v>
      </c>
      <c r="C35" s="98">
        <v>4.1522921522921523</v>
      </c>
      <c r="D35" s="175"/>
    </row>
    <row r="36" spans="2:4" x14ac:dyDescent="0.3">
      <c r="B36" s="96" t="s">
        <v>97</v>
      </c>
      <c r="C36" s="98">
        <v>4.0516551473263007</v>
      </c>
      <c r="D36" s="175"/>
    </row>
    <row r="37" spans="2:4" x14ac:dyDescent="0.3">
      <c r="B37" s="96" t="s">
        <v>96</v>
      </c>
      <c r="C37" s="98">
        <v>4.0214450676344438</v>
      </c>
      <c r="D37" s="175"/>
    </row>
    <row r="38" spans="2:4" x14ac:dyDescent="0.3">
      <c r="B38" s="96" t="s">
        <v>91</v>
      </c>
      <c r="C38" s="99">
        <v>3.8546511627906979</v>
      </c>
      <c r="D38" s="175"/>
    </row>
    <row r="39" spans="2:4" x14ac:dyDescent="0.3">
      <c r="B39" s="96" t="s">
        <v>101</v>
      </c>
      <c r="C39" s="99">
        <v>3.8393574297188753</v>
      </c>
      <c r="D39" s="175"/>
    </row>
    <row r="40" spans="2:4" x14ac:dyDescent="0.3">
      <c r="B40" s="96" t="s">
        <v>104</v>
      </c>
      <c r="C40" s="100">
        <v>3.5458144796380089</v>
      </c>
      <c r="D40" s="175" t="s">
        <v>184</v>
      </c>
    </row>
    <row r="41" spans="2:4" x14ac:dyDescent="0.3">
      <c r="B41" s="96" t="s">
        <v>87</v>
      </c>
      <c r="C41" s="100">
        <v>3.4924107142857141</v>
      </c>
      <c r="D41" s="175"/>
    </row>
    <row r="42" spans="2:4" x14ac:dyDescent="0.3">
      <c r="B42" s="96" t="s">
        <v>11</v>
      </c>
      <c r="C42" s="100">
        <v>3.3479797979797978</v>
      </c>
      <c r="D42" s="175"/>
    </row>
    <row r="43" spans="2:4" x14ac:dyDescent="0.3">
      <c r="B43" s="96" t="s">
        <v>90</v>
      </c>
      <c r="C43" s="100">
        <v>3.3457344451571522</v>
      </c>
      <c r="D43" s="175"/>
    </row>
    <row r="44" spans="2:4" x14ac:dyDescent="0.3">
      <c r="B44" s="96" t="s">
        <v>79</v>
      </c>
      <c r="C44" s="100">
        <v>3.184232365145228</v>
      </c>
      <c r="D44" s="175"/>
    </row>
    <row r="45" spans="2:4" x14ac:dyDescent="0.3">
      <c r="B45" s="96" t="s">
        <v>93</v>
      </c>
      <c r="C45" s="100">
        <v>3.0547112462006081</v>
      </c>
      <c r="D45" s="175"/>
    </row>
    <row r="46" spans="2:4" x14ac:dyDescent="0.3">
      <c r="B46" s="96" t="s">
        <v>102</v>
      </c>
      <c r="C46" s="100">
        <v>2.9955266368442457</v>
      </c>
      <c r="D46" s="175"/>
    </row>
    <row r="47" spans="2:4" x14ac:dyDescent="0.3">
      <c r="B47" s="96" t="s">
        <v>98</v>
      </c>
      <c r="C47" s="100">
        <v>2.9892241379310347</v>
      </c>
      <c r="D47" s="175"/>
    </row>
    <row r="48" spans="2:4" x14ac:dyDescent="0.3">
      <c r="B48" s="96" t="s">
        <v>185</v>
      </c>
      <c r="C48" s="101">
        <v>2.6112035496394896</v>
      </c>
      <c r="D48" s="175" t="s">
        <v>186</v>
      </c>
    </row>
    <row r="49" spans="2:4" x14ac:dyDescent="0.3">
      <c r="B49" s="96" t="s">
        <v>82</v>
      </c>
      <c r="C49" s="101">
        <v>2.3928571428571428</v>
      </c>
      <c r="D49" s="175"/>
    </row>
    <row r="50" spans="2:4" x14ac:dyDescent="0.3">
      <c r="B50" s="96" t="s">
        <v>89</v>
      </c>
      <c r="C50" s="102">
        <v>1.8568935427574171</v>
      </c>
      <c r="D50" s="175" t="s">
        <v>187</v>
      </c>
    </row>
    <row r="51" spans="2:4" x14ac:dyDescent="0.3">
      <c r="B51" s="96" t="s">
        <v>80</v>
      </c>
      <c r="C51" s="102">
        <v>1.5528169014084507</v>
      </c>
      <c r="D51" s="175"/>
    </row>
    <row r="52" spans="2:4" ht="16.2" thickBot="1" x14ac:dyDescent="0.35">
      <c r="B52" s="103" t="s">
        <v>107</v>
      </c>
      <c r="C52" s="104">
        <v>1.0627450980392157</v>
      </c>
      <c r="D52" s="176"/>
    </row>
  </sheetData>
  <mergeCells count="5">
    <mergeCell ref="D20:D28"/>
    <mergeCell ref="D29:D39"/>
    <mergeCell ref="D40:D47"/>
    <mergeCell ref="D48:D49"/>
    <mergeCell ref="D50:D52"/>
  </mergeCells>
  <hyperlinks>
    <hyperlink ref="B13" r:id="rId1" xr:uid="{4B2A85B0-D845-4C0A-9CDD-3C5FBC71D9F6}"/>
    <hyperlink ref="B15" r:id="rId2" location="metricsindetail" xr:uid="{E029CB6C-C83D-438B-AFEB-BB99BD520A2D}"/>
    <hyperlink ref="B14" r:id="rId3" xr:uid="{D664F7D7-25E8-4BF6-BED6-5019F544B229}"/>
  </hyperlinks>
  <pageMargins left="0.7" right="0.7" top="0.75" bottom="0.75" header="0.3" footer="0.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9FE4B-D79F-4EF0-9402-957B3FE3A028}">
  <dimension ref="B2:E146"/>
  <sheetViews>
    <sheetView zoomScaleNormal="100" workbookViewId="0">
      <selection activeCell="B2" sqref="B2"/>
    </sheetView>
  </sheetViews>
  <sheetFormatPr defaultColWidth="9.109375" defaultRowHeight="14.4" x14ac:dyDescent="0.3"/>
  <cols>
    <col min="1" max="1" width="9.109375" style="20"/>
    <col min="2" max="2" width="31.33203125" style="22" customWidth="1"/>
    <col min="3" max="3" width="24.6640625" style="20" customWidth="1"/>
    <col min="4" max="4" width="3.5546875" style="20" customWidth="1"/>
    <col min="5" max="16384" width="9.109375" style="20"/>
  </cols>
  <sheetData>
    <row r="2" spans="2:3" ht="15.6" x14ac:dyDescent="0.3">
      <c r="B2" s="35" t="s">
        <v>338</v>
      </c>
    </row>
    <row r="4" spans="2:3" x14ac:dyDescent="0.3">
      <c r="B4" s="75" t="s">
        <v>336</v>
      </c>
      <c r="C4" s="75" t="s">
        <v>337</v>
      </c>
    </row>
    <row r="5" spans="2:3" x14ac:dyDescent="0.3">
      <c r="B5" s="66" t="s">
        <v>220</v>
      </c>
      <c r="C5" s="66" t="s">
        <v>193</v>
      </c>
    </row>
    <row r="6" spans="2:3" x14ac:dyDescent="0.3">
      <c r="B6" s="66" t="s">
        <v>233</v>
      </c>
      <c r="C6" s="66" t="s">
        <v>193</v>
      </c>
    </row>
    <row r="7" spans="2:3" x14ac:dyDescent="0.3">
      <c r="B7" s="66" t="s">
        <v>192</v>
      </c>
      <c r="C7" s="66" t="s">
        <v>193</v>
      </c>
    </row>
    <row r="8" spans="2:3" x14ac:dyDescent="0.3">
      <c r="B8" s="66" t="s">
        <v>247</v>
      </c>
      <c r="C8" s="66" t="s">
        <v>193</v>
      </c>
    </row>
    <row r="9" spans="2:3" x14ac:dyDescent="0.3">
      <c r="B9" s="66" t="s">
        <v>204</v>
      </c>
      <c r="C9" s="66" t="s">
        <v>193</v>
      </c>
    </row>
    <row r="10" spans="2:3" x14ac:dyDescent="0.3">
      <c r="B10" s="66" t="s">
        <v>218</v>
      </c>
      <c r="C10" s="66" t="s">
        <v>193</v>
      </c>
    </row>
    <row r="11" spans="2:3" x14ac:dyDescent="0.3">
      <c r="B11" s="66" t="s">
        <v>221</v>
      </c>
      <c r="C11" s="66" t="s">
        <v>193</v>
      </c>
    </row>
    <row r="12" spans="2:3" x14ac:dyDescent="0.3">
      <c r="B12" s="66" t="s">
        <v>194</v>
      </c>
      <c r="C12" s="66" t="s">
        <v>193</v>
      </c>
    </row>
    <row r="13" spans="2:3" x14ac:dyDescent="0.3">
      <c r="B13" s="66" t="s">
        <v>235</v>
      </c>
      <c r="C13" s="66" t="s">
        <v>193</v>
      </c>
    </row>
    <row r="14" spans="2:3" x14ac:dyDescent="0.3">
      <c r="B14" s="66" t="s">
        <v>246</v>
      </c>
      <c r="C14" s="66" t="s">
        <v>193</v>
      </c>
    </row>
    <row r="15" spans="2:3" x14ac:dyDescent="0.3">
      <c r="B15" s="66" t="s">
        <v>205</v>
      </c>
      <c r="C15" s="66" t="s">
        <v>193</v>
      </c>
    </row>
    <row r="16" spans="2:3" x14ac:dyDescent="0.3">
      <c r="B16" s="66" t="s">
        <v>206</v>
      </c>
      <c r="C16" s="66" t="s">
        <v>193</v>
      </c>
    </row>
    <row r="17" spans="2:3" x14ac:dyDescent="0.3">
      <c r="B17" s="66" t="s">
        <v>195</v>
      </c>
      <c r="C17" s="66" t="s">
        <v>193</v>
      </c>
    </row>
    <row r="18" spans="2:3" x14ac:dyDescent="0.3">
      <c r="B18" s="66" t="s">
        <v>196</v>
      </c>
      <c r="C18" s="66" t="s">
        <v>193</v>
      </c>
    </row>
    <row r="19" spans="2:3" x14ac:dyDescent="0.3">
      <c r="B19" s="66" t="s">
        <v>215</v>
      </c>
      <c r="C19" s="66" t="s">
        <v>193</v>
      </c>
    </row>
    <row r="20" spans="2:3" x14ac:dyDescent="0.3">
      <c r="B20" s="66" t="s">
        <v>197</v>
      </c>
      <c r="C20" s="66" t="s">
        <v>193</v>
      </c>
    </row>
    <row r="21" spans="2:3" x14ac:dyDescent="0.3">
      <c r="B21" s="66" t="s">
        <v>222</v>
      </c>
      <c r="C21" s="66" t="s">
        <v>193</v>
      </c>
    </row>
    <row r="22" spans="2:3" x14ac:dyDescent="0.3">
      <c r="B22" s="66" t="s">
        <v>207</v>
      </c>
      <c r="C22" s="66" t="s">
        <v>193</v>
      </c>
    </row>
    <row r="23" spans="2:3" x14ac:dyDescent="0.3">
      <c r="B23" s="66" t="s">
        <v>216</v>
      </c>
      <c r="C23" s="66" t="s">
        <v>193</v>
      </c>
    </row>
    <row r="24" spans="2:3" x14ac:dyDescent="0.3">
      <c r="B24" s="66" t="s">
        <v>248</v>
      </c>
      <c r="C24" s="66" t="s">
        <v>193</v>
      </c>
    </row>
    <row r="25" spans="2:3" x14ac:dyDescent="0.3">
      <c r="B25" s="66" t="s">
        <v>208</v>
      </c>
      <c r="C25" s="66" t="s">
        <v>193</v>
      </c>
    </row>
    <row r="26" spans="2:3" x14ac:dyDescent="0.3">
      <c r="B26" s="66" t="s">
        <v>201</v>
      </c>
      <c r="C26" s="66" t="s">
        <v>193</v>
      </c>
    </row>
    <row r="27" spans="2:3" x14ac:dyDescent="0.3">
      <c r="B27" s="66" t="s">
        <v>236</v>
      </c>
      <c r="C27" s="66" t="s">
        <v>193</v>
      </c>
    </row>
    <row r="28" spans="2:3" x14ac:dyDescent="0.3">
      <c r="B28" s="66" t="s">
        <v>223</v>
      </c>
      <c r="C28" s="66" t="s">
        <v>193</v>
      </c>
    </row>
    <row r="29" spans="2:3" x14ac:dyDescent="0.3">
      <c r="B29" s="66" t="s">
        <v>202</v>
      </c>
      <c r="C29" s="66" t="s">
        <v>193</v>
      </c>
    </row>
    <row r="30" spans="2:3" x14ac:dyDescent="0.3">
      <c r="B30" s="66" t="s">
        <v>224</v>
      </c>
      <c r="C30" s="66" t="s">
        <v>193</v>
      </c>
    </row>
    <row r="31" spans="2:3" x14ac:dyDescent="0.3">
      <c r="B31" s="66" t="s">
        <v>209</v>
      </c>
      <c r="C31" s="66" t="s">
        <v>193</v>
      </c>
    </row>
    <row r="32" spans="2:3" x14ac:dyDescent="0.3">
      <c r="B32" s="66" t="s">
        <v>225</v>
      </c>
      <c r="C32" s="66" t="s">
        <v>193</v>
      </c>
    </row>
    <row r="33" spans="2:5" x14ac:dyDescent="0.3">
      <c r="B33" s="66" t="s">
        <v>229</v>
      </c>
      <c r="C33" s="66" t="s">
        <v>193</v>
      </c>
    </row>
    <row r="34" spans="2:5" x14ac:dyDescent="0.3">
      <c r="B34" s="66" t="s">
        <v>232</v>
      </c>
      <c r="C34" s="66" t="s">
        <v>193</v>
      </c>
    </row>
    <row r="35" spans="2:5" x14ac:dyDescent="0.3">
      <c r="B35" s="66" t="s">
        <v>200</v>
      </c>
      <c r="C35" s="66" t="s">
        <v>193</v>
      </c>
      <c r="E35" s="21" t="s">
        <v>77</v>
      </c>
    </row>
    <row r="36" spans="2:5" x14ac:dyDescent="0.3">
      <c r="B36" s="66" t="s">
        <v>237</v>
      </c>
      <c r="C36" s="66" t="s">
        <v>193</v>
      </c>
      <c r="E36" s="34" t="s">
        <v>339</v>
      </c>
    </row>
    <row r="37" spans="2:5" x14ac:dyDescent="0.3">
      <c r="B37" s="66" t="s">
        <v>217</v>
      </c>
      <c r="C37" s="66" t="s">
        <v>193</v>
      </c>
    </row>
    <row r="38" spans="2:5" x14ac:dyDescent="0.3">
      <c r="B38" s="66" t="s">
        <v>198</v>
      </c>
      <c r="C38" s="66" t="s">
        <v>193</v>
      </c>
    </row>
    <row r="39" spans="2:5" x14ac:dyDescent="0.3">
      <c r="B39" s="66" t="s">
        <v>210</v>
      </c>
      <c r="C39" s="66" t="s">
        <v>193</v>
      </c>
    </row>
    <row r="40" spans="2:5" x14ac:dyDescent="0.3">
      <c r="B40" s="66" t="s">
        <v>199</v>
      </c>
      <c r="C40" s="66" t="s">
        <v>193</v>
      </c>
    </row>
    <row r="41" spans="2:5" x14ac:dyDescent="0.3">
      <c r="B41" s="66" t="s">
        <v>226</v>
      </c>
      <c r="C41" s="66" t="s">
        <v>193</v>
      </c>
    </row>
    <row r="42" spans="2:5" x14ac:dyDescent="0.3">
      <c r="B42" s="66" t="s">
        <v>230</v>
      </c>
      <c r="C42" s="66" t="s">
        <v>193</v>
      </c>
    </row>
    <row r="43" spans="2:5" x14ac:dyDescent="0.3">
      <c r="B43" s="66" t="s">
        <v>238</v>
      </c>
      <c r="C43" s="66" t="s">
        <v>193</v>
      </c>
    </row>
    <row r="44" spans="2:5" x14ac:dyDescent="0.3">
      <c r="B44" s="66" t="s">
        <v>242</v>
      </c>
      <c r="C44" s="66" t="s">
        <v>193</v>
      </c>
    </row>
    <row r="45" spans="2:5" x14ac:dyDescent="0.3">
      <c r="B45" s="66" t="s">
        <v>211</v>
      </c>
      <c r="C45" s="66" t="s">
        <v>193</v>
      </c>
    </row>
    <row r="46" spans="2:5" x14ac:dyDescent="0.3">
      <c r="B46" s="66" t="s">
        <v>203</v>
      </c>
      <c r="C46" s="66" t="s">
        <v>193</v>
      </c>
    </row>
    <row r="47" spans="2:5" x14ac:dyDescent="0.3">
      <c r="B47" s="66" t="s">
        <v>239</v>
      </c>
      <c r="C47" s="66" t="s">
        <v>193</v>
      </c>
    </row>
    <row r="48" spans="2:5" x14ac:dyDescent="0.3">
      <c r="B48" s="66" t="s">
        <v>244</v>
      </c>
      <c r="C48" s="66" t="s">
        <v>193</v>
      </c>
    </row>
    <row r="49" spans="2:3" x14ac:dyDescent="0.3">
      <c r="B49" s="66" t="s">
        <v>219</v>
      </c>
      <c r="C49" s="66" t="s">
        <v>193</v>
      </c>
    </row>
    <row r="50" spans="2:3" x14ac:dyDescent="0.3">
      <c r="B50" s="66" t="s">
        <v>234</v>
      </c>
      <c r="C50" s="66" t="s">
        <v>193</v>
      </c>
    </row>
    <row r="51" spans="2:3" x14ac:dyDescent="0.3">
      <c r="B51" s="66" t="s">
        <v>231</v>
      </c>
      <c r="C51" s="66" t="s">
        <v>193</v>
      </c>
    </row>
    <row r="52" spans="2:3" x14ac:dyDescent="0.3">
      <c r="B52" s="66" t="s">
        <v>240</v>
      </c>
      <c r="C52" s="66" t="s">
        <v>193</v>
      </c>
    </row>
    <row r="53" spans="2:3" x14ac:dyDescent="0.3">
      <c r="B53" s="66" t="s">
        <v>227</v>
      </c>
      <c r="C53" s="66" t="s">
        <v>193</v>
      </c>
    </row>
    <row r="54" spans="2:3" x14ac:dyDescent="0.3">
      <c r="B54" s="66" t="s">
        <v>243</v>
      </c>
      <c r="C54" s="66" t="s">
        <v>193</v>
      </c>
    </row>
    <row r="55" spans="2:3" x14ac:dyDescent="0.3">
      <c r="B55" s="66" t="s">
        <v>245</v>
      </c>
      <c r="C55" s="66" t="s">
        <v>193</v>
      </c>
    </row>
    <row r="56" spans="2:3" x14ac:dyDescent="0.3">
      <c r="B56" s="66" t="s">
        <v>228</v>
      </c>
      <c r="C56" s="66" t="s">
        <v>193</v>
      </c>
    </row>
    <row r="57" spans="2:3" x14ac:dyDescent="0.3">
      <c r="B57" s="66" t="s">
        <v>212</v>
      </c>
      <c r="C57" s="66" t="s">
        <v>193</v>
      </c>
    </row>
    <row r="58" spans="2:3" x14ac:dyDescent="0.3">
      <c r="B58" s="66" t="s">
        <v>213</v>
      </c>
      <c r="C58" s="66" t="s">
        <v>193</v>
      </c>
    </row>
    <row r="59" spans="2:3" x14ac:dyDescent="0.3">
      <c r="B59" s="66" t="s">
        <v>241</v>
      </c>
      <c r="C59" s="66" t="s">
        <v>193</v>
      </c>
    </row>
    <row r="60" spans="2:3" x14ac:dyDescent="0.3">
      <c r="B60" s="66" t="s">
        <v>249</v>
      </c>
      <c r="C60" s="66" t="s">
        <v>193</v>
      </c>
    </row>
    <row r="61" spans="2:3" x14ac:dyDescent="0.3">
      <c r="B61" s="66" t="s">
        <v>214</v>
      </c>
      <c r="C61" s="66" t="s">
        <v>193</v>
      </c>
    </row>
    <row r="62" spans="2:3" x14ac:dyDescent="0.3">
      <c r="B62" s="66" t="s">
        <v>264</v>
      </c>
      <c r="C62" s="66" t="s">
        <v>251</v>
      </c>
    </row>
    <row r="63" spans="2:3" x14ac:dyDescent="0.3">
      <c r="B63" s="66" t="s">
        <v>295</v>
      </c>
      <c r="C63" s="66" t="s">
        <v>251</v>
      </c>
    </row>
    <row r="64" spans="2:3" x14ac:dyDescent="0.3">
      <c r="B64" s="66" t="s">
        <v>282</v>
      </c>
      <c r="C64" s="66" t="s">
        <v>251</v>
      </c>
    </row>
    <row r="65" spans="2:3" x14ac:dyDescent="0.3">
      <c r="B65" s="66" t="s">
        <v>270</v>
      </c>
      <c r="C65" s="66" t="s">
        <v>251</v>
      </c>
    </row>
    <row r="66" spans="2:3" x14ac:dyDescent="0.3">
      <c r="B66" s="66" t="s">
        <v>271</v>
      </c>
      <c r="C66" s="66" t="s">
        <v>251</v>
      </c>
    </row>
    <row r="67" spans="2:3" x14ac:dyDescent="0.3">
      <c r="B67" s="66" t="s">
        <v>301</v>
      </c>
      <c r="C67" s="66" t="s">
        <v>251</v>
      </c>
    </row>
    <row r="68" spans="2:3" x14ac:dyDescent="0.3">
      <c r="B68" s="66" t="s">
        <v>287</v>
      </c>
      <c r="C68" s="66" t="s">
        <v>251</v>
      </c>
    </row>
    <row r="69" spans="2:3" x14ac:dyDescent="0.3">
      <c r="B69" s="66" t="s">
        <v>253</v>
      </c>
      <c r="C69" s="66" t="s">
        <v>251</v>
      </c>
    </row>
    <row r="70" spans="2:3" x14ac:dyDescent="0.3">
      <c r="B70" s="66" t="s">
        <v>314</v>
      </c>
      <c r="C70" s="66" t="s">
        <v>251</v>
      </c>
    </row>
    <row r="71" spans="2:3" x14ac:dyDescent="0.3">
      <c r="B71" s="66" t="s">
        <v>265</v>
      </c>
      <c r="C71" s="66" t="s">
        <v>251</v>
      </c>
    </row>
    <row r="72" spans="2:3" x14ac:dyDescent="0.3">
      <c r="B72" s="66" t="s">
        <v>256</v>
      </c>
      <c r="C72" s="66" t="s">
        <v>251</v>
      </c>
    </row>
    <row r="73" spans="2:3" x14ac:dyDescent="0.3">
      <c r="B73" s="66" t="s">
        <v>266</v>
      </c>
      <c r="C73" s="66" t="s">
        <v>251</v>
      </c>
    </row>
    <row r="74" spans="2:3" x14ac:dyDescent="0.3">
      <c r="B74" s="66" t="s">
        <v>276</v>
      </c>
      <c r="C74" s="66" t="s">
        <v>251</v>
      </c>
    </row>
    <row r="75" spans="2:3" x14ac:dyDescent="0.3">
      <c r="B75" s="66" t="s">
        <v>308</v>
      </c>
      <c r="C75" s="66" t="s">
        <v>251</v>
      </c>
    </row>
    <row r="76" spans="2:3" x14ac:dyDescent="0.3">
      <c r="B76" s="66" t="s">
        <v>277</v>
      </c>
      <c r="C76" s="66" t="s">
        <v>251</v>
      </c>
    </row>
    <row r="77" spans="2:3" x14ac:dyDescent="0.3">
      <c r="B77" s="66" t="s">
        <v>254</v>
      </c>
      <c r="C77" s="66" t="s">
        <v>251</v>
      </c>
    </row>
    <row r="78" spans="2:3" x14ac:dyDescent="0.3">
      <c r="B78" s="66" t="s">
        <v>333</v>
      </c>
      <c r="C78" s="66" t="s">
        <v>251</v>
      </c>
    </row>
    <row r="79" spans="2:3" x14ac:dyDescent="0.3">
      <c r="B79" s="66" t="s">
        <v>263</v>
      </c>
      <c r="C79" s="66" t="s">
        <v>251</v>
      </c>
    </row>
    <row r="80" spans="2:3" x14ac:dyDescent="0.3">
      <c r="B80" s="66" t="s">
        <v>284</v>
      </c>
      <c r="C80" s="66" t="s">
        <v>251</v>
      </c>
    </row>
    <row r="81" spans="2:3" x14ac:dyDescent="0.3">
      <c r="B81" s="66" t="s">
        <v>327</v>
      </c>
      <c r="C81" s="66" t="s">
        <v>251</v>
      </c>
    </row>
    <row r="82" spans="2:3" x14ac:dyDescent="0.3">
      <c r="B82" s="66" t="s">
        <v>328</v>
      </c>
      <c r="C82" s="66" t="s">
        <v>251</v>
      </c>
    </row>
    <row r="83" spans="2:3" x14ac:dyDescent="0.3">
      <c r="B83" s="66" t="s">
        <v>334</v>
      </c>
      <c r="C83" s="66" t="s">
        <v>251</v>
      </c>
    </row>
    <row r="84" spans="2:3" x14ac:dyDescent="0.3">
      <c r="B84" s="66" t="s">
        <v>331</v>
      </c>
      <c r="C84" s="66" t="s">
        <v>251</v>
      </c>
    </row>
    <row r="85" spans="2:3" x14ac:dyDescent="0.3">
      <c r="B85" s="66" t="s">
        <v>250</v>
      </c>
      <c r="C85" s="66" t="s">
        <v>251</v>
      </c>
    </row>
    <row r="86" spans="2:3" x14ac:dyDescent="0.3">
      <c r="B86" s="66" t="s">
        <v>278</v>
      </c>
      <c r="C86" s="66" t="s">
        <v>251</v>
      </c>
    </row>
    <row r="87" spans="2:3" x14ac:dyDescent="0.3">
      <c r="B87" s="66" t="s">
        <v>322</v>
      </c>
      <c r="C87" s="66" t="s">
        <v>251</v>
      </c>
    </row>
    <row r="88" spans="2:3" x14ac:dyDescent="0.3">
      <c r="B88" s="66" t="s">
        <v>309</v>
      </c>
      <c r="C88" s="66" t="s">
        <v>251</v>
      </c>
    </row>
    <row r="89" spans="2:3" x14ac:dyDescent="0.3">
      <c r="B89" s="66" t="s">
        <v>288</v>
      </c>
      <c r="C89" s="66" t="s">
        <v>251</v>
      </c>
    </row>
    <row r="90" spans="2:3" x14ac:dyDescent="0.3">
      <c r="B90" s="66" t="s">
        <v>279</v>
      </c>
      <c r="C90" s="66" t="s">
        <v>251</v>
      </c>
    </row>
    <row r="91" spans="2:3" x14ac:dyDescent="0.3">
      <c r="B91" s="66" t="s">
        <v>280</v>
      </c>
      <c r="C91" s="66" t="s">
        <v>251</v>
      </c>
    </row>
    <row r="92" spans="2:3" x14ac:dyDescent="0.3">
      <c r="B92" s="66" t="s">
        <v>257</v>
      </c>
      <c r="C92" s="66" t="s">
        <v>251</v>
      </c>
    </row>
    <row r="93" spans="2:3" x14ac:dyDescent="0.3">
      <c r="B93" s="66" t="s">
        <v>329</v>
      </c>
      <c r="C93" s="66" t="s">
        <v>251</v>
      </c>
    </row>
    <row r="94" spans="2:3" x14ac:dyDescent="0.3">
      <c r="B94" s="66" t="s">
        <v>296</v>
      </c>
      <c r="C94" s="66" t="s">
        <v>251</v>
      </c>
    </row>
    <row r="95" spans="2:3" x14ac:dyDescent="0.3">
      <c r="B95" s="66" t="s">
        <v>274</v>
      </c>
      <c r="C95" s="66" t="s">
        <v>251</v>
      </c>
    </row>
    <row r="96" spans="2:3" x14ac:dyDescent="0.3">
      <c r="B96" s="66" t="s">
        <v>285</v>
      </c>
      <c r="C96" s="66" t="s">
        <v>251</v>
      </c>
    </row>
    <row r="97" spans="2:3" x14ac:dyDescent="0.3">
      <c r="B97" s="66" t="s">
        <v>305</v>
      </c>
      <c r="C97" s="66" t="s">
        <v>251</v>
      </c>
    </row>
    <row r="98" spans="2:3" x14ac:dyDescent="0.3">
      <c r="B98" s="66" t="s">
        <v>272</v>
      </c>
      <c r="C98" s="66" t="s">
        <v>251</v>
      </c>
    </row>
    <row r="99" spans="2:3" x14ac:dyDescent="0.3">
      <c r="B99" s="66" t="s">
        <v>275</v>
      </c>
      <c r="C99" s="66" t="s">
        <v>251</v>
      </c>
    </row>
    <row r="100" spans="2:3" x14ac:dyDescent="0.3">
      <c r="B100" s="66" t="s">
        <v>321</v>
      </c>
      <c r="C100" s="66" t="s">
        <v>251</v>
      </c>
    </row>
    <row r="101" spans="2:3" x14ac:dyDescent="0.3">
      <c r="B101" s="66" t="s">
        <v>289</v>
      </c>
      <c r="C101" s="66" t="s">
        <v>251</v>
      </c>
    </row>
    <row r="102" spans="2:3" x14ac:dyDescent="0.3">
      <c r="B102" s="66" t="s">
        <v>294</v>
      </c>
      <c r="C102" s="66" t="s">
        <v>251</v>
      </c>
    </row>
    <row r="103" spans="2:3" x14ac:dyDescent="0.3">
      <c r="B103" s="66" t="s">
        <v>310</v>
      </c>
      <c r="C103" s="66" t="s">
        <v>251</v>
      </c>
    </row>
    <row r="104" spans="2:3" x14ac:dyDescent="0.3">
      <c r="B104" s="66" t="s">
        <v>323</v>
      </c>
      <c r="C104" s="66" t="s">
        <v>251</v>
      </c>
    </row>
    <row r="105" spans="2:3" x14ac:dyDescent="0.3">
      <c r="B105" s="66" t="s">
        <v>297</v>
      </c>
      <c r="C105" s="66" t="s">
        <v>251</v>
      </c>
    </row>
    <row r="106" spans="2:3" x14ac:dyDescent="0.3">
      <c r="B106" s="66" t="s">
        <v>332</v>
      </c>
      <c r="C106" s="66" t="s">
        <v>251</v>
      </c>
    </row>
    <row r="107" spans="2:3" x14ac:dyDescent="0.3">
      <c r="B107" s="66" t="s">
        <v>302</v>
      </c>
      <c r="C107" s="66" t="s">
        <v>251</v>
      </c>
    </row>
    <row r="108" spans="2:3" x14ac:dyDescent="0.3">
      <c r="B108" s="66" t="s">
        <v>283</v>
      </c>
      <c r="C108" s="66" t="s">
        <v>251</v>
      </c>
    </row>
    <row r="109" spans="2:3" x14ac:dyDescent="0.3">
      <c r="B109" s="66" t="s">
        <v>286</v>
      </c>
      <c r="C109" s="66" t="s">
        <v>251</v>
      </c>
    </row>
    <row r="110" spans="2:3" x14ac:dyDescent="0.3">
      <c r="B110" s="66" t="s">
        <v>315</v>
      </c>
      <c r="C110" s="66" t="s">
        <v>251</v>
      </c>
    </row>
    <row r="111" spans="2:3" x14ac:dyDescent="0.3">
      <c r="B111" s="66" t="s">
        <v>316</v>
      </c>
      <c r="C111" s="66" t="s">
        <v>251</v>
      </c>
    </row>
    <row r="112" spans="2:3" x14ac:dyDescent="0.3">
      <c r="B112" s="66" t="s">
        <v>267</v>
      </c>
      <c r="C112" s="66" t="s">
        <v>251</v>
      </c>
    </row>
    <row r="113" spans="2:3" x14ac:dyDescent="0.3">
      <c r="B113" s="66" t="s">
        <v>258</v>
      </c>
      <c r="C113" s="66" t="s">
        <v>251</v>
      </c>
    </row>
    <row r="114" spans="2:3" x14ac:dyDescent="0.3">
      <c r="B114" s="66" t="s">
        <v>306</v>
      </c>
      <c r="C114" s="66" t="s">
        <v>251</v>
      </c>
    </row>
    <row r="115" spans="2:3" x14ac:dyDescent="0.3">
      <c r="B115" s="66" t="s">
        <v>298</v>
      </c>
      <c r="C115" s="66" t="s">
        <v>251</v>
      </c>
    </row>
    <row r="116" spans="2:3" x14ac:dyDescent="0.3">
      <c r="B116" s="66" t="s">
        <v>268</v>
      </c>
      <c r="C116" s="66" t="s">
        <v>251</v>
      </c>
    </row>
    <row r="117" spans="2:3" x14ac:dyDescent="0.3">
      <c r="B117" s="66" t="s">
        <v>335</v>
      </c>
      <c r="C117" s="66" t="s">
        <v>251</v>
      </c>
    </row>
    <row r="118" spans="2:3" x14ac:dyDescent="0.3">
      <c r="B118" s="66" t="s">
        <v>255</v>
      </c>
      <c r="C118" s="66" t="s">
        <v>251</v>
      </c>
    </row>
    <row r="119" spans="2:3" x14ac:dyDescent="0.3">
      <c r="B119" s="66" t="s">
        <v>311</v>
      </c>
      <c r="C119" s="66" t="s">
        <v>251</v>
      </c>
    </row>
    <row r="120" spans="2:3" x14ac:dyDescent="0.3">
      <c r="B120" s="66" t="s">
        <v>259</v>
      </c>
      <c r="C120" s="66" t="s">
        <v>251</v>
      </c>
    </row>
    <row r="121" spans="2:3" x14ac:dyDescent="0.3">
      <c r="B121" s="66" t="s">
        <v>307</v>
      </c>
      <c r="C121" s="66" t="s">
        <v>251</v>
      </c>
    </row>
    <row r="122" spans="2:3" x14ac:dyDescent="0.3">
      <c r="B122" s="66" t="s">
        <v>330</v>
      </c>
      <c r="C122" s="66" t="s">
        <v>251</v>
      </c>
    </row>
    <row r="123" spans="2:3" x14ac:dyDescent="0.3">
      <c r="B123" s="66" t="s">
        <v>299</v>
      </c>
      <c r="C123" s="66" t="s">
        <v>251</v>
      </c>
    </row>
    <row r="124" spans="2:3" x14ac:dyDescent="0.3">
      <c r="B124" s="66" t="s">
        <v>290</v>
      </c>
      <c r="C124" s="66" t="s">
        <v>251</v>
      </c>
    </row>
    <row r="125" spans="2:3" x14ac:dyDescent="0.3">
      <c r="B125" s="66" t="s">
        <v>319</v>
      </c>
      <c r="C125" s="66" t="s">
        <v>251</v>
      </c>
    </row>
    <row r="126" spans="2:3" x14ac:dyDescent="0.3">
      <c r="B126" s="66" t="s">
        <v>312</v>
      </c>
      <c r="C126" s="66" t="s">
        <v>251</v>
      </c>
    </row>
    <row r="127" spans="2:3" x14ac:dyDescent="0.3">
      <c r="B127" s="66" t="s">
        <v>252</v>
      </c>
      <c r="C127" s="66" t="s">
        <v>251</v>
      </c>
    </row>
    <row r="128" spans="2:3" x14ac:dyDescent="0.3">
      <c r="B128" s="66" t="s">
        <v>291</v>
      </c>
      <c r="C128" s="66" t="s">
        <v>251</v>
      </c>
    </row>
    <row r="129" spans="2:3" x14ac:dyDescent="0.3">
      <c r="B129" s="66" t="s">
        <v>292</v>
      </c>
      <c r="C129" s="66" t="s">
        <v>251</v>
      </c>
    </row>
    <row r="130" spans="2:3" x14ac:dyDescent="0.3">
      <c r="B130" s="66" t="s">
        <v>317</v>
      </c>
      <c r="C130" s="66" t="s">
        <v>251</v>
      </c>
    </row>
    <row r="131" spans="2:3" x14ac:dyDescent="0.3">
      <c r="B131" s="66" t="s">
        <v>281</v>
      </c>
      <c r="C131" s="66" t="s">
        <v>251</v>
      </c>
    </row>
    <row r="132" spans="2:3" x14ac:dyDescent="0.3">
      <c r="B132" s="66" t="s">
        <v>273</v>
      </c>
      <c r="C132" s="66" t="s">
        <v>251</v>
      </c>
    </row>
    <row r="133" spans="2:3" x14ac:dyDescent="0.3">
      <c r="B133" s="66" t="s">
        <v>260</v>
      </c>
      <c r="C133" s="66" t="s">
        <v>251</v>
      </c>
    </row>
    <row r="134" spans="2:3" x14ac:dyDescent="0.3">
      <c r="B134" s="66" t="s">
        <v>269</v>
      </c>
      <c r="C134" s="66" t="s">
        <v>251</v>
      </c>
    </row>
    <row r="135" spans="2:3" x14ac:dyDescent="0.3">
      <c r="B135" s="66" t="s">
        <v>300</v>
      </c>
      <c r="C135" s="66" t="s">
        <v>251</v>
      </c>
    </row>
    <row r="136" spans="2:3" x14ac:dyDescent="0.3">
      <c r="B136" s="66" t="s">
        <v>324</v>
      </c>
      <c r="C136" s="66" t="s">
        <v>251</v>
      </c>
    </row>
    <row r="137" spans="2:3" x14ac:dyDescent="0.3">
      <c r="B137" s="66" t="s">
        <v>325</v>
      </c>
      <c r="C137" s="66" t="s">
        <v>251</v>
      </c>
    </row>
    <row r="138" spans="2:3" x14ac:dyDescent="0.3">
      <c r="B138" s="66" t="s">
        <v>313</v>
      </c>
      <c r="C138" s="66" t="s">
        <v>251</v>
      </c>
    </row>
    <row r="139" spans="2:3" x14ac:dyDescent="0.3">
      <c r="B139" s="66" t="s">
        <v>303</v>
      </c>
      <c r="C139" s="66" t="s">
        <v>251</v>
      </c>
    </row>
    <row r="140" spans="2:3" x14ac:dyDescent="0.3">
      <c r="B140" s="66" t="s">
        <v>318</v>
      </c>
      <c r="C140" s="66" t="s">
        <v>251</v>
      </c>
    </row>
    <row r="141" spans="2:3" x14ac:dyDescent="0.3">
      <c r="B141" s="66" t="s">
        <v>304</v>
      </c>
      <c r="C141" s="66" t="s">
        <v>251</v>
      </c>
    </row>
    <row r="142" spans="2:3" x14ac:dyDescent="0.3">
      <c r="B142" s="66" t="s">
        <v>320</v>
      </c>
      <c r="C142" s="66" t="s">
        <v>251</v>
      </c>
    </row>
    <row r="143" spans="2:3" x14ac:dyDescent="0.3">
      <c r="B143" s="66" t="s">
        <v>293</v>
      </c>
      <c r="C143" s="66" t="s">
        <v>251</v>
      </c>
    </row>
    <row r="144" spans="2:3" x14ac:dyDescent="0.3">
      <c r="B144" s="66" t="s">
        <v>261</v>
      </c>
      <c r="C144" s="66" t="s">
        <v>251</v>
      </c>
    </row>
    <row r="145" spans="2:3" x14ac:dyDescent="0.3">
      <c r="B145" s="66" t="s">
        <v>262</v>
      </c>
      <c r="C145" s="66" t="s">
        <v>251</v>
      </c>
    </row>
    <row r="146" spans="2:3" x14ac:dyDescent="0.3">
      <c r="B146" s="66" t="s">
        <v>326</v>
      </c>
      <c r="C146" s="66" t="s">
        <v>251</v>
      </c>
    </row>
  </sheetData>
  <hyperlinks>
    <hyperlink ref="E36" r:id="rId1" xr:uid="{CF65CB4D-5E82-41D8-8DD2-F4AB769B915A}"/>
  </hyperlinks>
  <pageMargins left="0.7" right="0.7" top="0.75" bottom="0.75" header="0.3" footer="0.3"/>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521B364B5A1E4BAB3B57671DD51142" ma:contentTypeVersion="16" ma:contentTypeDescription="Create a new document." ma:contentTypeScope="" ma:versionID="e9bc531e23a62f2c7938e7c71dd04ca0">
  <xsd:schema xmlns:xsd="http://www.w3.org/2001/XMLSchema" xmlns:xs="http://www.w3.org/2001/XMLSchema" xmlns:p="http://schemas.microsoft.com/office/2006/metadata/properties" xmlns:ns2="e0b9a71e-4bb4-4a67-b628-9dd381303e9a" xmlns:ns3="34e351d7-eef5-43cb-8edd-0337f1d65db2" targetNamespace="http://schemas.microsoft.com/office/2006/metadata/properties" ma:root="true" ma:fieldsID="4a5753e52f0045bb16405d007bb15022" ns2:_="" ns3:_="">
    <xsd:import namespace="e0b9a71e-4bb4-4a67-b628-9dd381303e9a"/>
    <xsd:import namespace="34e351d7-eef5-43cb-8edd-0337f1d65db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b9a71e-4bb4-4a67-b628-9dd381303e9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b51c4243-de62-4de5-bb36-c4be5255329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e351d7-eef5-43cb-8edd-0337f1d65db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a4a6c97-6ec9-480f-986e-89e749f591d7}" ma:internalName="TaxCatchAll" ma:showField="CatchAllData" ma:web="34e351d7-eef5-43cb-8edd-0337f1d65db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4e351d7-eef5-43cb-8edd-0337f1d65db2" xsi:nil="true"/>
    <lcf76f155ced4ddcb4097134ff3c332f xmlns="e0b9a71e-4bb4-4a67-b628-9dd381303e9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2C4389-17FC-4472-917C-B1B22F0AB1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b9a71e-4bb4-4a67-b628-9dd381303e9a"/>
    <ds:schemaRef ds:uri="34e351d7-eef5-43cb-8edd-0337f1d65d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3933D4-B76D-4075-8ECF-FE291BC10401}">
  <ds:schemaRefs>
    <ds:schemaRef ds:uri="http://purl.org/dc/dcmitype/"/>
    <ds:schemaRef ds:uri="e0b9a71e-4bb4-4a67-b628-9dd381303e9a"/>
    <ds:schemaRef ds:uri="http://schemas.microsoft.com/office/2006/metadata/properties"/>
    <ds:schemaRef ds:uri="http://purl.org/dc/terms/"/>
    <ds:schemaRef ds:uri="http://purl.org/dc/elements/1.1/"/>
    <ds:schemaRef ds:uri="34e351d7-eef5-43cb-8edd-0337f1d65db2"/>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CC98205-AF75-4DC1-8F04-3E775E7AE9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Template</vt:lpstr>
      <vt:lpstr>Cover</vt:lpstr>
      <vt:lpstr>Fig.1</vt:lpstr>
      <vt:lpstr>Fig.2</vt:lpstr>
      <vt:lpstr>Fig.3</vt:lpstr>
      <vt:lpstr>Fig.4</vt:lpstr>
      <vt:lpstr>Fig.5 &amp; Appendix 1</vt:lpstr>
      <vt:lpstr>Fig.6</vt:lpstr>
      <vt:lpstr>Fig.7</vt:lpstr>
      <vt:lpstr>Fig.8</vt:lpstr>
      <vt:lpstr>Fig.9 &amp; Appendix 2</vt:lpstr>
      <vt:lpstr>Fig.10</vt:lpstr>
      <vt:lpstr>Fig.12</vt:lpstr>
      <vt:lpstr>Fig.14</vt:lpstr>
      <vt:lpstr>Fig.15</vt:lpstr>
      <vt:lpstr>Fig.19</vt:lpstr>
      <vt:lpstr>Fig.20</vt:lpstr>
      <vt:lpstr>Fig.21</vt:lpstr>
      <vt:lpstr>Appendix 3</vt:lpstr>
      <vt:lpstr>Appendix 4</vt:lpstr>
      <vt:lpstr>archive</vt:lpstr>
      <vt:lpstr>INDP Mapping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christie@sydney.org.au</dc:creator>
  <cp:lastModifiedBy>Christie Oh</cp:lastModifiedBy>
  <dcterms:created xsi:type="dcterms:W3CDTF">2024-05-31T22:13:27Z</dcterms:created>
  <dcterms:modified xsi:type="dcterms:W3CDTF">2026-04-29T11:24:25Z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0x010100CE521B364B5A1E4BAB3B57671DD51142</vt:lpwstr>
  </property>
  <property fmtid="{D5CDD505-2E9C-101B-9397-08002B2CF9AE}" pid="3" name="MediaServiceImageTags">
    <vt:lpwstr/>
  </property>
</Properties>
</file>